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450" windowWidth="15450" windowHeight="9570"/>
  </bookViews>
  <sheets>
    <sheet name="Перечень" sheetId="4" r:id="rId1"/>
  </sheets>
  <definedNames>
    <definedName name="_xlnm._FilterDatabase" localSheetId="0" hidden="1">Перечень!$A$8:$J$19</definedName>
    <definedName name="_xlnm.Print_Area" localSheetId="0">Перечень!$A$1:$K$94</definedName>
  </definedNames>
  <calcPr calcId="144525" refMode="R1C1"/>
</workbook>
</file>

<file path=xl/calcChain.xml><?xml version="1.0" encoding="utf-8"?>
<calcChain xmlns="http://schemas.openxmlformats.org/spreadsheetml/2006/main">
  <c r="H10" i="4" l="1"/>
  <c r="H9" i="4"/>
  <c r="D76" i="4" l="1"/>
  <c r="D77" i="4" s="1"/>
  <c r="J75" i="4"/>
  <c r="I75" i="4"/>
  <c r="H74" i="4"/>
  <c r="H73" i="4"/>
  <c r="H65" i="4"/>
  <c r="H62" i="4"/>
  <c r="I49" i="4"/>
  <c r="J49" i="4"/>
  <c r="H48" i="4"/>
  <c r="H47" i="4"/>
  <c r="H35" i="4"/>
  <c r="H34" i="4"/>
  <c r="J20" i="4"/>
  <c r="I20" i="4"/>
  <c r="H19" i="4"/>
  <c r="H18" i="4"/>
  <c r="H75" i="4" l="1"/>
  <c r="H49" i="4"/>
  <c r="H20" i="4"/>
  <c r="I52" i="4" l="1"/>
  <c r="J52" i="4"/>
  <c r="H51" i="4"/>
  <c r="H52" i="4" s="1"/>
  <c r="H39" i="4"/>
  <c r="H40" i="4"/>
  <c r="H41" i="4"/>
  <c r="H38" i="4"/>
  <c r="I56" i="4"/>
  <c r="J56" i="4"/>
  <c r="H55" i="4"/>
  <c r="H54" i="4"/>
  <c r="J25" i="4"/>
  <c r="I25" i="4"/>
  <c r="H24" i="4"/>
  <c r="H23" i="4"/>
  <c r="H22" i="4"/>
  <c r="I71" i="4"/>
  <c r="J71" i="4"/>
  <c r="H69" i="4"/>
  <c r="H70" i="4"/>
  <c r="H68" i="4"/>
  <c r="H56" i="4" l="1"/>
  <c r="H71" i="4"/>
  <c r="H25" i="4"/>
  <c r="I60" i="4"/>
  <c r="J60" i="4"/>
  <c r="H59" i="4"/>
  <c r="H58" i="4"/>
  <c r="J31" i="4"/>
  <c r="H31" i="4" s="1"/>
  <c r="J30" i="4"/>
  <c r="H30" i="4" s="1"/>
  <c r="H60" i="4" l="1"/>
  <c r="H11" i="4" l="1"/>
  <c r="H12" i="4"/>
  <c r="H13" i="4"/>
  <c r="H14" i="4"/>
  <c r="H15" i="4"/>
  <c r="J16" i="4"/>
  <c r="I16" i="4"/>
  <c r="H16" i="4" l="1"/>
  <c r="I63" i="4" l="1"/>
  <c r="J63" i="4"/>
  <c r="H63" i="4"/>
  <c r="I66" i="4" l="1"/>
  <c r="J66" i="4"/>
  <c r="H66" i="4"/>
  <c r="I45" i="4"/>
  <c r="J45" i="4"/>
  <c r="H44" i="4"/>
  <c r="H45" i="4" s="1"/>
  <c r="I42" i="4"/>
  <c r="J42" i="4"/>
  <c r="H42" i="4" l="1"/>
  <c r="J36" i="4"/>
  <c r="I36" i="4"/>
  <c r="H36" i="4"/>
  <c r="I32" i="4" l="1"/>
  <c r="J32" i="4"/>
  <c r="I28" i="4"/>
  <c r="J28" i="4"/>
  <c r="H27" i="4"/>
  <c r="H28" i="4" s="1"/>
  <c r="J76" i="4" l="1"/>
  <c r="J77" i="4" s="1"/>
  <c r="H32" i="4"/>
  <c r="I76" i="4"/>
  <c r="I77" i="4" s="1"/>
  <c r="H76" i="4"/>
  <c r="H77" i="4" s="1"/>
</calcChain>
</file>

<file path=xl/sharedStrings.xml><?xml version="1.0" encoding="utf-8"?>
<sst xmlns="http://schemas.openxmlformats.org/spreadsheetml/2006/main" count="181" uniqueCount="119">
  <si>
    <t>Объем финансирования - всего, руб.</t>
  </si>
  <si>
    <t>ИТОГО:</t>
  </si>
  <si>
    <t>ВСЕГО ПО РАЙОНУ:</t>
  </si>
  <si>
    <t>x</t>
  </si>
  <si>
    <t>в  том числе из:</t>
  </si>
  <si>
    <t>областного бюджета, руб.</t>
  </si>
  <si>
    <t>Номер направления расходования субсидий*</t>
  </si>
  <si>
    <t>*НАПРАВЛЕНИЯ РАСХОДОВАНИЯ СУБСИДИЙ:</t>
  </si>
  <si>
    <t xml:space="preserve">Наименование мероприятия </t>
  </si>
  <si>
    <t>Наименование муниципального образования</t>
  </si>
  <si>
    <t>(наименование городского округа/муниципального района)</t>
  </si>
  <si>
    <t>Наименование городского округа/
муниципального района</t>
  </si>
  <si>
    <t>местного бюджета, руб.</t>
  </si>
  <si>
    <t>№ п/п
МО</t>
  </si>
  <si>
    <t>№ п/п
мероприятия</t>
  </si>
  <si>
    <t>ИТОГО ПО ПОСЕЛЕНИЯМ:</t>
  </si>
  <si>
    <t>4.Проведение мероприятий по сохранению и благоустройству мест памяти участникам Великой отечественной войны 1941 - 1945 гг. (памятники, аллеи славы, мемориалы и иное)</t>
  </si>
  <si>
    <t>Приложение 2</t>
  </si>
  <si>
    <r>
      <rPr>
        <b/>
        <sz val="13"/>
        <rFont val="Arial Cyr"/>
        <charset val="204"/>
      </rPr>
      <t>1.</t>
    </r>
    <r>
      <rPr>
        <sz val="13"/>
        <rFont val="Arial Cyr"/>
        <charset val="204"/>
      </rPr>
      <t xml:space="preserve"> Организация проведения капитального и текущего ремонта объектов муниципальной собственности (в том числе приобретение материалов, замена оконных и дверных блоков), в том числе объектов водоснабжения, электроснабжения и теплоснабжения, за исключением зданий администраций муниципальных образований Иркутской области и муниципального жилищного фонда.</t>
    </r>
  </si>
  <si>
    <r>
      <rPr>
        <b/>
        <sz val="13"/>
        <rFont val="Arial Cyr"/>
        <charset val="204"/>
      </rPr>
      <t xml:space="preserve">2. </t>
    </r>
    <r>
      <rPr>
        <sz val="13"/>
        <rFont val="Arial Cyr"/>
        <charset val="204"/>
      </rPr>
      <t>Проведение капитального ремонта и ремонта автомобильных дорог местного значения, в том числе приобретение и установка дорожных знаков, устройство остановочных пунктов</t>
    </r>
  </si>
  <si>
    <r>
      <rPr>
        <b/>
        <sz val="13"/>
        <rFont val="Arial Cyr"/>
        <charset val="204"/>
      </rPr>
      <t>3.</t>
    </r>
    <r>
      <rPr>
        <sz val="13"/>
        <rFont val="Arial Cyr"/>
        <charset val="204"/>
      </rPr>
      <t xml:space="preserve"> Организация материально-технического обеспечения муниципальных учреждений, за исключением администраций муниципальных образований Иркутской области и иных органов местного самоуправления муниципальных образований Иркутской области
</t>
    </r>
  </si>
  <si>
    <r>
      <rPr>
        <b/>
        <sz val="13"/>
        <rFont val="Arial Cyr"/>
        <charset val="204"/>
      </rPr>
      <t>5.</t>
    </r>
    <r>
      <rPr>
        <sz val="13"/>
        <rFont val="Arial Cyr"/>
        <charset val="204"/>
      </rPr>
      <t xml:space="preserve"> Благоустройство территорий (организация уличного освещения, установка малых архитектурных форм, оборудование детских и спортивных площадок, обустройство автомобильных парковок, озеленение территорий, обустройство мест массового отдыха населения, включая обеспечение свободного доступа граждан к водным объектам общего пользования и их береговым полосам, площадок для выгула домашних животных, мест захоронения, пешеходных дорожек, устройство ограждений, устройство летнего водопровода и иное).
</t>
    </r>
  </si>
  <si>
    <r>
      <rPr>
        <b/>
        <sz val="13"/>
        <rFont val="Arial Cyr"/>
        <charset val="204"/>
      </rPr>
      <t>6.</t>
    </r>
    <r>
      <rPr>
        <sz val="13"/>
        <rFont val="Arial Cyr"/>
        <charset val="204"/>
      </rPr>
      <t xml:space="preserve"> Реализация проектов комплексного благоустройства общественной инфраструктуры в населенных пунктах с численностью населения менее 1 тысячи человек (не менее 2 мероприятий).</t>
    </r>
  </si>
  <si>
    <r>
      <rPr>
        <b/>
        <sz val="13"/>
        <rFont val="Arial Cyr"/>
        <charset val="204"/>
      </rPr>
      <t xml:space="preserve">7. </t>
    </r>
    <r>
      <rPr>
        <sz val="13"/>
        <rFont val="Arial Cyr"/>
        <charset val="204"/>
      </rPr>
      <t>Создание условий для обеспечения жителей муниципальных округов, городских округов, поселений услугами торговли, бытового обслуживания и связи.</t>
    </r>
  </si>
  <si>
    <r>
      <rPr>
        <b/>
        <sz val="13"/>
        <rFont val="Arial Cyr"/>
        <charset val="204"/>
      </rPr>
      <t>8.</t>
    </r>
    <r>
      <rPr>
        <sz val="13"/>
        <rFont val="Arial Cyr"/>
        <charset val="204"/>
      </rPr>
      <t xml:space="preserve"> Приобретение новой специальной и (или) специализированной, пожарной техники или бывшей в эксплуатации специальной и (или) специализированной, пожарной техники, прошедшей государственную регистрацию, а также имеющей свидетельство о прохождении в установленные законодательством сроки технического осмотра, и нового навесного оборудования для исполнения полномочий, установленных статьями 14, 15, 16 Федерального закона от 6 октября 2003 года N 131-ФЗ "Об общих принципах организации местного самоуправления в Российской Федерации" и Законом Иркутской области от 3 ноября 2016 года N 96-ОЗ "О закреплении за сельскими поселениями Иркутской области вопросов местного значения".</t>
    </r>
  </si>
  <si>
    <r>
      <rPr>
        <b/>
        <sz val="13"/>
        <rFont val="Arial Cyr"/>
        <charset val="204"/>
      </rPr>
      <t xml:space="preserve">9. </t>
    </r>
    <r>
      <rPr>
        <sz val="13"/>
        <rFont val="Arial Cyr"/>
        <charset val="204"/>
      </rPr>
      <t xml:space="preserve"> Приобретение автотранспортных средств для организации транспортного обслуживания населения.</t>
    </r>
  </si>
  <si>
    <r>
      <rPr>
        <b/>
        <sz val="13"/>
        <rFont val="Arial Cyr"/>
        <charset val="204"/>
      </rPr>
      <t xml:space="preserve">10. </t>
    </r>
    <r>
      <rPr>
        <sz val="13"/>
        <rFont val="Arial Cyr"/>
        <charset val="204"/>
      </rPr>
      <t>Обеспечение первичных мер пожарной безопасности</t>
    </r>
  </si>
  <si>
    <r>
      <rPr>
        <b/>
        <sz val="13"/>
        <rFont val="Arial Cyr"/>
        <charset val="204"/>
      </rPr>
      <t>11.</t>
    </r>
    <r>
      <rPr>
        <sz val="13"/>
        <rFont val="Arial Cyr"/>
        <charset val="204"/>
      </rPr>
      <t xml:space="preserve"> Организация оснащения спецодеждой, обувью и другими средствами индивидуальной защиты муниципальной пожарной охраны.</t>
    </r>
  </si>
  <si>
    <r>
      <rPr>
        <b/>
        <sz val="13"/>
        <rFont val="Arial Cyr"/>
        <charset val="204"/>
      </rPr>
      <t>12.</t>
    </r>
    <r>
      <rPr>
        <sz val="13"/>
        <rFont val="Arial Cyr"/>
        <charset val="204"/>
      </rPr>
      <t xml:space="preserve"> Проведение работ по привязке к местности типовой проектной документации на строительство объектов муниципальной собственности и прохождение государственной экспертизы проектной документации в части оценки соответствия проектной документации требованиям, указанным в пункте 1 части 5 статьи 49 Градостроительного кодекса Российской Федерации, и (или) проверки достоверности определения сметной стоимости строительства объектов муниципальной собственности в случаях, установленных частью 2 статьи 8.3 Градостроительного кодекса Российской Федерации.</t>
    </r>
  </si>
  <si>
    <r>
      <rPr>
        <b/>
        <sz val="13"/>
        <rFont val="Arial Cyr"/>
        <charset val="204"/>
      </rPr>
      <t xml:space="preserve">13. </t>
    </r>
    <r>
      <rPr>
        <sz val="13"/>
        <rFont val="Arial Cyr"/>
        <charset val="204"/>
      </rPr>
      <t>Организация водоснабжения населения (приобретение материалов и оборудования для объектов водоснабжения (при условии проведения ремонта в году приобретения материалов), бурение скважин).</t>
    </r>
  </si>
  <si>
    <r>
      <rPr>
        <b/>
        <sz val="13"/>
        <rFont val="Arial Cyr"/>
        <charset val="204"/>
      </rPr>
      <t>14.</t>
    </r>
    <r>
      <rPr>
        <sz val="13"/>
        <rFont val="Arial Cyr"/>
        <charset val="204"/>
      </rPr>
      <t xml:space="preserve"> Приобретение систем оповещения населения о чрезвычайных ситуациях и систем видеонаблюдения.</t>
    </r>
  </si>
  <si>
    <r>
      <rPr>
        <b/>
        <sz val="13"/>
        <rFont val="Arial Cyr"/>
        <charset val="204"/>
      </rPr>
      <t>15.</t>
    </r>
    <r>
      <rPr>
        <sz val="13"/>
        <rFont val="Arial Cyr"/>
        <charset val="204"/>
      </rPr>
      <t xml:space="preserve"> Разработка проектной документации в рамках проектов комплексного развития сельских территорий (агломераций) для участия таких проектов в отборе, порядок которого утвержден Министерством сельского хозяйства Российской Федерации, и прохождение государственной экспертизы проектной документации в части оценки соответствия проектной документации требованиям, указанным в пункте 1 части 5 статьи 49 Градостроительного кодекса Российской Федерации, и (или) проверки достоверности определения сметной стоимости строительства объектов муниципальной собственности в случаях, установленных частью 2 статьи 8.3 Градостроительного кодекса Российской Федерации.</t>
    </r>
  </si>
  <si>
    <t>Муниципальное образование "Заларинский район"</t>
  </si>
  <si>
    <t>Бабагайское муниципальное образование:</t>
  </si>
  <si>
    <t>Бажирское муниципальное образование:</t>
  </si>
  <si>
    <t>Веренское муниципальное образование:</t>
  </si>
  <si>
    <t>Владимирское муниципальное образование:</t>
  </si>
  <si>
    <t>Заларинское муниципальное образование:</t>
  </si>
  <si>
    <t>Муниципальное образование "Моисеевское сельское поселение":</t>
  </si>
  <si>
    <t>Мойганское муниципальное образование:</t>
  </si>
  <si>
    <t>Новочеремховское муниципальное образование:</t>
  </si>
  <si>
    <t>Семеновское муниципальное образование:</t>
  </si>
  <si>
    <t>Троицкое муниципальное образование:</t>
  </si>
  <si>
    <t>Тыретское муниципальное образование:</t>
  </si>
  <si>
    <t>Ханжиновское муниципальное образование:</t>
  </si>
  <si>
    <t>Муниципальное образование "Холмогойское сельское поселение":</t>
  </si>
  <si>
    <t>Хор-Тагнинское муниципальное образование:</t>
  </si>
  <si>
    <t>Черемшанское муниципальное образование:</t>
  </si>
  <si>
    <t>Веренское муниципальное образование</t>
  </si>
  <si>
    <t>Муниципальное образование "Моисеевское муниципальное образование"</t>
  </si>
  <si>
    <t>Мойганское муниципальное образование</t>
  </si>
  <si>
    <t>Новочеремховское муниципальное образование</t>
  </si>
  <si>
    <t>Семеновское муниципальное образование</t>
  </si>
  <si>
    <t>Троицкое муниципальное образование</t>
  </si>
  <si>
    <t>Тыретское муниципальное образование</t>
  </si>
  <si>
    <t>Ханжиновское муниципальное образование</t>
  </si>
  <si>
    <t>Хор-Тагнинское муниципальное образование</t>
  </si>
  <si>
    <t>август</t>
  </si>
  <si>
    <t>март</t>
  </si>
  <si>
    <t>июнь-август</t>
  </si>
  <si>
    <t>апрель-июнь</t>
  </si>
  <si>
    <t>май-июль</t>
  </si>
  <si>
    <t>май-июнь</t>
  </si>
  <si>
    <t>март-апрель</t>
  </si>
  <si>
    <t>март-май</t>
  </si>
  <si>
    <t>май-август</t>
  </si>
  <si>
    <t>март; май; июль-август</t>
  </si>
  <si>
    <t xml:space="preserve">Муниципальное образование "Холмогойское сельское поселение" </t>
  </si>
  <si>
    <t xml:space="preserve">Черемшанское муниципальное образование </t>
  </si>
  <si>
    <t xml:space="preserve">Заларинское муниципальное образование </t>
  </si>
  <si>
    <t xml:space="preserve">Владимирское муниципальное образование </t>
  </si>
  <si>
    <r>
      <t>Бажирское муницальное образование</t>
    </r>
    <r>
      <rPr>
        <sz val="14"/>
        <color rgb="FFFF0000"/>
        <rFont val="Times New Roman"/>
        <family val="1"/>
        <charset val="204"/>
      </rPr>
      <t xml:space="preserve"> </t>
    </r>
  </si>
  <si>
    <t>Бабагайское муниципальное образование</t>
  </si>
  <si>
    <t>Сводная заявка мероприятий перечня проектов народных инициатив на 2025 год</t>
  </si>
  <si>
    <r>
      <t xml:space="preserve">Планируемый срок реализации каждого мероприятия
</t>
    </r>
    <r>
      <rPr>
        <sz val="12"/>
        <rFont val="Arial Cyr"/>
        <charset val="204"/>
      </rPr>
      <t xml:space="preserve">(указать соответствующий месяц 2025 года) </t>
    </r>
  </si>
  <si>
    <t>Организация материально-технического обеспечения сцены, молодежного пространства для ММБУК «Родник», находящегося по адресу: р.п.Залари, ул.Ленина, 76.</t>
  </si>
  <si>
    <t>Организация проведения текущего ремонта фойе 2 этажа и дискозала для ММБУК «Родник», находящегося по адресу: р.п.Залари, ул.Ленина, 76.</t>
  </si>
  <si>
    <t>июнь-июль</t>
  </si>
  <si>
    <t>март-июль</t>
  </si>
  <si>
    <t>Благоустройство "Маршрута здоровья" в мкр. Солерудник (установка стендов, указателей, видеонаблюдения и звукового оповещения)</t>
  </si>
  <si>
    <t>апрель-июль</t>
  </si>
  <si>
    <t>Приобретение стройматериала для ограждения собственными силами территории кладбища с.Хор-Тагна</t>
  </si>
  <si>
    <t>Приобретение контейнеров для сбора ТКО на территории кладбищ в с.Хор-Тагна, на уч.Дагник и уч.Пихтинский</t>
  </si>
  <si>
    <t>Ограждение и обустройство территории кладбища юго-восточнее д.Каратаева</t>
  </si>
  <si>
    <t>Приобретение и установка уличных светодиодных  светильников для освещения улиц в  с. Бажир пер. Школьный, ул.Юбилейная, ул.Набережная, д.Красное поле ул.Механизаторов, д.Багантуй, ул.Нижняя, ул.Верхняя.</t>
  </si>
  <si>
    <t>июль</t>
  </si>
  <si>
    <t>Изготовление памятных стендов для аллеи памяти в с.Троицк</t>
  </si>
  <si>
    <t>Устройство памятника погибшим в годы ВОВ в д.Заблагар</t>
  </si>
  <si>
    <t>Приобретение оргтехники для МБУК "Моисеевский ЦИКД И СД" в  Большезаимский ДД и Благодатненский ДД</t>
  </si>
  <si>
    <t>Приобретение урн и скамеек для благоустройства парка с. Моисеевка</t>
  </si>
  <si>
    <t>Приобретение краски для  ремонта своими силами дома досуга уч.Благодатный</t>
  </si>
  <si>
    <r>
      <t>Предельный уровень софинансирования из местного бюджета</t>
    </r>
    <r>
      <rPr>
        <i/>
        <sz val="14"/>
        <rFont val="Times New Roman"/>
        <family val="1"/>
        <charset val="204"/>
      </rPr>
      <t xml:space="preserve"> (распоряжение Правительства Иркутской области от 31.07.2024 г.
№ 406-рп)</t>
    </r>
  </si>
  <si>
    <t>Благоустройство территории мемориала в с.Бабагай пер.Школьный, 4б (приобретение памятных стендов погибшим участникам СВО)</t>
  </si>
  <si>
    <t>май</t>
  </si>
  <si>
    <t>Благоустройство территорий на пересечении ул.Российская и ул.Мызгина в р.п.Залари Иркутской области</t>
  </si>
  <si>
    <t>Приобретение ёлки и новогодних игрушек в  МБМУК «ИКЦ «Современник», р.п. Залари, ул. Заводская, д.1</t>
  </si>
  <si>
    <t xml:space="preserve">Организация  материально-технического обеспечения Минеевского Дома Досуга (приобретение аудиосистемы) </t>
  </si>
  <si>
    <t>Приобретение и установка детского игрового комплекса  по адресу: д. Минеева, пер. Клубный, 2</t>
  </si>
  <si>
    <t>апрель</t>
  </si>
  <si>
    <t>Приобретение светильников и работы по установке светильников (с.Холмогой - ул.Сибирская, ул.Школьная, д.Романова - ул.Трактовая, д.Сенная падь - ул. Центральная, ул.Заозерная)</t>
  </si>
  <si>
    <t>Приобретение и установка собственными силами емкостей в количестве 2 шт. объемом 1,5м3 для колодца расположенного по адресу с.Черемшанка ул.40 лет Победы, 31а</t>
  </si>
  <si>
    <t>Приобретение и установка собственными силами  водоочистного оборудования для колодца расположенного по адресу: с.Черемшанка, ул.40 лет Победы, 31а</t>
  </si>
  <si>
    <t>Благоустройство территории приобретение и установка памятного знака для казачьего подворья в ЦПКиО, ММБУК «Родник», находящегося по адресу: р.п.Залари, ул.Ленина, 76.</t>
  </si>
  <si>
    <t>Благоустройство (обустройство мест массового отдыха населения, включая обеспечение свободного доступа граждан к водным объектам общего пользования и их береговым полосам) в с.Веренка, урочище "У озера".</t>
  </si>
  <si>
    <t>Приобретение и установка светильников для уличного освещения в с.Владимир</t>
  </si>
  <si>
    <t>Приобретение и установка емкости на водокачку в д.Красное поле, ул.Механизаторов, 7а.</t>
  </si>
  <si>
    <t>Организация проведения текущего ремонта спортивных залов, корридоров в Моисеевком МО - 1 школа, в Мойганском МО - 1 школа, в Новочеремховском МО - 1 школа, в Ханжиновском МО - 1 школа.</t>
  </si>
  <si>
    <t xml:space="preserve">Организация материально-технического обеспечения образовательных организаций Заларинского района: приобретение и установка своими силам светильников, приобретение мебели, стендов, лыж, инвентаря для хранения, материалов для оснащения школы согласно СанПин, установка печи: в Бабагайском МО – 1 школа, в Бажирском МО – 1 школа, 2 детских сада, в Веренском МО – 2 школы, 1 детский сад, в Владимирском МО - 1 школа,1 детский сад, в Заларинском МО - 6 детских садов, 3 школы;  в Тыретском МО - 2 школы, 2 детских сада, в Троицком МО -  1 детский сад, 2 – школы, в Мойганском МО – 1 школа, 1 детский сад, в Моисеевском МО - 2 школы,2 детских сада, в Новочеремховском МО – 1 школа, в Семеновском МО – 1 школа, в Ханжиновском МО – 1 школа, 1 детский сад, в Холмогойском МО - 1 школа, 1 – детский сад ,в Хор-Тагнинском МО - 1 школа, 1 – детский сад, в Черемшанском МО – 1 школа, Оздоровительный лагерь «Орленок», МБУ ДО ДДТ, МБУ ДО Спортивная школа Заларинского района 
</t>
  </si>
  <si>
    <t>Организация материально – технического обеспечения учреждения: приобретение орг техники, материалов для звукозаписи, мебели для МБУ ДО «ДШИ» п.Залари, находящегося по адресу: р.п.Залари, ул. Комсомольская, 18.</t>
  </si>
  <si>
    <t xml:space="preserve">  Проведение мероприятий по сохранению и благоустройству мест памяти участникам Великой Отечественной войны 1941-1945 и участникам СВО (приобретение и установка собственными силами ограждения) с.Владимир, ул. 40 лет Победы, 19</t>
  </si>
  <si>
    <t>Ограждение и обустройство территории кладбища северо-восточнее д.Муруй</t>
  </si>
  <si>
    <t>Организация материально – технического обеспечения (приобретение цистерны вакуумной) для МАУ «Культура-Сервис», находящегося по адресу: р.п.Залари, ул. Ленина, 103.</t>
  </si>
  <si>
    <t>Приобретение материалов для текущего ремонта своими силами системы отопления в доме досуга д. Тагна</t>
  </si>
  <si>
    <t>Приобретение и установка детского игрового комплекса  по адресу: уч. Мейеровка, ул.Заречная, 12</t>
  </si>
  <si>
    <t>апрель-май</t>
  </si>
  <si>
    <t>Благоустройство Аллеи Памяти в р.п. Тыреть 1-я, ул. Советская 49б (освещение,ограждение,устройство тротуаров, установка МАФ)</t>
  </si>
  <si>
    <t>Приобретение и установка собственными силами металлического забора для ограждения территории возле МБУК "Ханжиновский ЦИКД и СД"</t>
  </si>
  <si>
    <t>Приобретение и установка стелы (МАФ) на въезде в с.Бажир</t>
  </si>
  <si>
    <t>Приобретение и установка спортивных тренажеров на территории детской площадки «Дворик детства»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</si>
</sst>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0" x14ac:knownFonts="1">
    <font>
      <sz val="10"/>
      <name val="Arial Cyr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b/>
      <sz val="10"/>
      <color indexed="8"/>
      <name val="Arial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 Cyr"/>
      <charset val="204"/>
    </font>
    <font>
      <sz val="14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3"/>
      <name val="Arial Cyr"/>
      <charset val="204"/>
    </font>
    <font>
      <b/>
      <sz val="13"/>
      <name val="Arial Cyr"/>
      <charset val="204"/>
    </font>
    <font>
      <sz val="14"/>
      <color theme="1"/>
      <name val="Times New Roman"/>
      <family val="1"/>
      <charset val="204"/>
    </font>
    <font>
      <sz val="14"/>
      <color theme="1"/>
      <name val="Arial Cyr"/>
      <charset val="204"/>
    </font>
    <font>
      <sz val="14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i/>
      <sz val="14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0" borderId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5" fillId="7" borderId="1" applyNumberFormat="0" applyAlignment="0" applyProtection="0"/>
    <xf numFmtId="0" fontId="6" fillId="20" borderId="2" applyNumberFormat="0" applyAlignment="0" applyProtection="0"/>
    <xf numFmtId="0" fontId="7" fillId="20" borderId="1" applyNumberFormat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" fillId="0" borderId="0"/>
    <xf numFmtId="0" fontId="2" fillId="0" borderId="0"/>
    <xf numFmtId="0" fontId="2" fillId="0" borderId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1" fillId="23" borderId="8" applyNumberFormat="0" applyFont="0" applyAlignment="0" applyProtection="0"/>
    <xf numFmtId="9" fontId="2" fillId="0" borderId="0" applyFont="0" applyFill="0" applyBorder="0" applyAlignment="0" applyProtection="0"/>
    <xf numFmtId="0" fontId="18" fillId="0" borderId="9" applyNumberFormat="0" applyFill="0" applyAlignment="0" applyProtection="0"/>
    <xf numFmtId="0" fontId="15" fillId="0" borderId="0"/>
    <xf numFmtId="0" fontId="19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0" fontId="20" fillId="4" borderId="0" applyNumberFormat="0" applyBorder="0" applyAlignment="0" applyProtection="0"/>
  </cellStyleXfs>
  <cellXfs count="74">
    <xf numFmtId="0" fontId="0" fillId="0" borderId="0" xfId="0"/>
    <xf numFmtId="2" fontId="32" fillId="0" borderId="10" xfId="0" applyNumberFormat="1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wrapText="1"/>
    </xf>
    <xf numFmtId="2" fontId="22" fillId="0" borderId="10" xfId="0" applyNumberFormat="1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Fill="1" applyBorder="1"/>
    <xf numFmtId="0" fontId="26" fillId="0" borderId="10" xfId="0" applyFont="1" applyFill="1" applyBorder="1"/>
    <xf numFmtId="0" fontId="26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/>
    </xf>
    <xf numFmtId="0" fontId="27" fillId="0" borderId="0" xfId="0" applyFont="1" applyFill="1"/>
    <xf numFmtId="0" fontId="26" fillId="0" borderId="10" xfId="0" applyFont="1" applyFill="1" applyBorder="1" applyAlignment="1">
      <alignment horizontal="center"/>
    </xf>
    <xf numFmtId="0" fontId="27" fillId="0" borderId="10" xfId="0" applyFont="1" applyFill="1" applyBorder="1"/>
    <xf numFmtId="0" fontId="22" fillId="0" borderId="14" xfId="0" applyFont="1" applyFill="1" applyBorder="1"/>
    <xf numFmtId="0" fontId="22" fillId="0" borderId="13" xfId="0" applyFont="1" applyFill="1" applyBorder="1" applyAlignment="1">
      <alignment horizontal="center" vertical="center" wrapText="1"/>
    </xf>
    <xf numFmtId="0" fontId="22" fillId="0" borderId="13" xfId="0" applyFont="1" applyFill="1" applyBorder="1"/>
    <xf numFmtId="4" fontId="22" fillId="0" borderId="10" xfId="0" applyNumberFormat="1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vertical="top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24" fillId="0" borderId="0" xfId="0" applyFont="1" applyFill="1" applyAlignment="1">
      <alignment horizontal="center" wrapText="1"/>
    </xf>
    <xf numFmtId="0" fontId="2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2" fillId="0" borderId="13" xfId="0" applyFont="1" applyFill="1" applyBorder="1" applyAlignment="1">
      <alignment horizontal="center"/>
    </xf>
    <xf numFmtId="0" fontId="22" fillId="0" borderId="14" xfId="0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left" vertical="top" wrapText="1"/>
    </xf>
    <xf numFmtId="4" fontId="35" fillId="0" borderId="10" xfId="0" applyNumberFormat="1" applyFont="1" applyFill="1" applyBorder="1" applyAlignment="1">
      <alignment horizontal="center" vertical="center" wrapText="1"/>
    </xf>
    <xf numFmtId="4" fontId="35" fillId="0" borderId="10" xfId="0" applyNumberFormat="1" applyFont="1" applyFill="1" applyBorder="1" applyAlignment="1">
      <alignment horizontal="center" vertical="center"/>
    </xf>
    <xf numFmtId="0" fontId="26" fillId="0" borderId="12" xfId="0" applyFont="1" applyFill="1" applyBorder="1"/>
    <xf numFmtId="0" fontId="22" fillId="0" borderId="10" xfId="0" applyFont="1" applyFill="1" applyBorder="1" applyAlignment="1">
      <alignment horizontal="left" vertical="center" wrapText="1"/>
    </xf>
    <xf numFmtId="0" fontId="33" fillId="0" borderId="10" xfId="0" applyFont="1" applyFill="1" applyBorder="1" applyAlignment="1">
      <alignment horizontal="center" vertical="center" wrapText="1"/>
    </xf>
    <xf numFmtId="0" fontId="32" fillId="0" borderId="13" xfId="0" applyFont="1" applyFill="1" applyBorder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10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horizontal="left" vertical="top" wrapText="1"/>
    </xf>
    <xf numFmtId="0" fontId="36" fillId="0" borderId="10" xfId="0" applyFont="1" applyFill="1" applyBorder="1" applyAlignment="1">
      <alignment vertical="top" wrapText="1"/>
    </xf>
    <xf numFmtId="0" fontId="32" fillId="0" borderId="10" xfId="0" applyFont="1" applyFill="1" applyBorder="1" applyAlignment="1">
      <alignment vertical="top" wrapText="1"/>
    </xf>
    <xf numFmtId="0" fontId="32" fillId="0" borderId="10" xfId="0" applyFont="1" applyFill="1" applyBorder="1" applyAlignment="1">
      <alignment wrapText="1"/>
    </xf>
    <xf numFmtId="0" fontId="26" fillId="24" borderId="10" xfId="0" applyFont="1" applyFill="1" applyBorder="1" applyAlignment="1">
      <alignment horizontal="left" vertical="center" wrapText="1"/>
    </xf>
    <xf numFmtId="0" fontId="26" fillId="24" borderId="10" xfId="0" applyFont="1" applyFill="1" applyBorder="1"/>
    <xf numFmtId="0" fontId="26" fillId="24" borderId="11" xfId="0" applyFont="1" applyFill="1" applyBorder="1"/>
    <xf numFmtId="0" fontId="26" fillId="24" borderId="10" xfId="0" applyFont="1" applyFill="1" applyBorder="1" applyAlignment="1">
      <alignment horizontal="center" vertical="center"/>
    </xf>
    <xf numFmtId="0" fontId="22" fillId="24" borderId="10" xfId="0" applyFont="1" applyFill="1" applyBorder="1"/>
    <xf numFmtId="0" fontId="22" fillId="24" borderId="10" xfId="0" applyFont="1" applyFill="1" applyBorder="1" applyAlignment="1">
      <alignment horizontal="center"/>
    </xf>
    <xf numFmtId="0" fontId="27" fillId="24" borderId="0" xfId="0" applyFont="1" applyFill="1"/>
    <xf numFmtId="0" fontId="27" fillId="24" borderId="10" xfId="0" applyFont="1" applyFill="1" applyBorder="1"/>
    <xf numFmtId="0" fontId="26" fillId="24" borderId="13" xfId="0" applyFont="1" applyFill="1" applyBorder="1"/>
    <xf numFmtId="0" fontId="22" fillId="24" borderId="14" xfId="0" applyFont="1" applyFill="1" applyBorder="1"/>
    <xf numFmtId="0" fontId="26" fillId="24" borderId="10" xfId="0" applyFont="1" applyFill="1" applyBorder="1" applyAlignment="1">
      <alignment horizontal="center"/>
    </xf>
    <xf numFmtId="0" fontId="22" fillId="24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wrapText="1"/>
    </xf>
    <xf numFmtId="0" fontId="22" fillId="0" borderId="10" xfId="0" applyFont="1" applyFill="1" applyBorder="1" applyAlignment="1">
      <alignment horizontal="center" vertical="center" wrapText="1"/>
    </xf>
    <xf numFmtId="0" fontId="38" fillId="0" borderId="0" xfId="0" applyFont="1" applyFill="1" applyAlignment="1">
      <alignment horizontal="center" wrapText="1"/>
    </xf>
    <xf numFmtId="0" fontId="30" fillId="0" borderId="0" xfId="0" applyFont="1" applyFill="1" applyAlignment="1">
      <alignment horizontal="left" vertical="top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horizontal="center" wrapText="1"/>
    </xf>
    <xf numFmtId="0" fontId="26" fillId="0" borderId="13" xfId="0" applyFont="1" applyFill="1" applyBorder="1" applyAlignment="1">
      <alignment horizontal="right"/>
    </xf>
    <xf numFmtId="0" fontId="26" fillId="0" borderId="14" xfId="0" applyFont="1" applyFill="1" applyBorder="1" applyAlignment="1">
      <alignment horizontal="right"/>
    </xf>
    <xf numFmtId="0" fontId="22" fillId="0" borderId="11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26" fillId="24" borderId="13" xfId="0" applyFont="1" applyFill="1" applyBorder="1" applyAlignment="1">
      <alignment horizontal="left" vertical="center" wrapText="1"/>
    </xf>
    <xf numFmtId="0" fontId="26" fillId="24" borderId="16" xfId="0" applyFont="1" applyFill="1" applyBorder="1" applyAlignment="1">
      <alignment horizontal="left" vertical="center" wrapText="1"/>
    </xf>
    <xf numFmtId="0" fontId="26" fillId="24" borderId="14" xfId="0" applyFont="1" applyFill="1" applyBorder="1" applyAlignment="1">
      <alignment horizontal="left" vertical="center" wrapText="1"/>
    </xf>
    <xf numFmtId="0" fontId="22" fillId="0" borderId="12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right"/>
    </xf>
    <xf numFmtId="0" fontId="29" fillId="0" borderId="0" xfId="0" applyFont="1" applyFill="1" applyBorder="1" applyAlignment="1">
      <alignment horizontal="left"/>
    </xf>
    <xf numFmtId="0" fontId="22" fillId="0" borderId="12" xfId="0" applyFont="1" applyFill="1" applyBorder="1" applyAlignment="1">
      <alignment horizontal="center" vertical="center" wrapText="1"/>
    </xf>
  </cellXfs>
  <cellStyles count="49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Normal_ФФПМР_ИБР_Ставрополь_2006 4" xfId="19"/>
    <cellStyle name="Акцент1" xfId="20" builtinId="29" customBuiltin="1"/>
    <cellStyle name="Акцент2" xfId="21" builtinId="33" customBuiltin="1"/>
    <cellStyle name="Акцент3" xfId="22" builtinId="37" customBuiltin="1"/>
    <cellStyle name="Акцент4" xfId="23" builtinId="41" customBuiltin="1"/>
    <cellStyle name="Акцент5" xfId="24" builtinId="45" customBuiltin="1"/>
    <cellStyle name="Акцент6" xfId="25" builtinId="49" customBuiltin="1"/>
    <cellStyle name="Ввод " xfId="26" builtinId="20" customBuiltin="1"/>
    <cellStyle name="Вывод" xfId="27" builtinId="21" customBuiltin="1"/>
    <cellStyle name="Вычисление" xfId="28" builtinId="22" customBuiltin="1"/>
    <cellStyle name="Заголовок 1" xfId="29" builtinId="16" customBuiltin="1"/>
    <cellStyle name="Заголовок 2" xfId="30" builtinId="17" customBuiltin="1"/>
    <cellStyle name="Заголовок 3" xfId="31" builtinId="18" customBuiltin="1"/>
    <cellStyle name="Заголовок 4" xfId="32" builtinId="19" customBuiltin="1"/>
    <cellStyle name="Итог" xfId="33" builtinId="25" customBuiltin="1"/>
    <cellStyle name="Контрольная ячейка" xfId="34" builtinId="23" customBuiltin="1"/>
    <cellStyle name="Название" xfId="35" builtinId="15" customBuiltin="1"/>
    <cellStyle name="Нейтральный" xfId="36" builtinId="28" customBuiltin="1"/>
    <cellStyle name="Обычный" xfId="0" builtinId="0"/>
    <cellStyle name="Обычный 2" xfId="37"/>
    <cellStyle name="Обычный 3" xfId="38"/>
    <cellStyle name="Обычный 4" xfId="39"/>
    <cellStyle name="Плохой" xfId="40" builtinId="27" customBuiltin="1"/>
    <cellStyle name="Пояснение" xfId="41" builtinId="53" customBuiltin="1"/>
    <cellStyle name="Примечание" xfId="42" builtinId="10" customBuiltin="1"/>
    <cellStyle name="Процентный 2" xfId="43"/>
    <cellStyle name="Связанная ячейка" xfId="44" builtinId="24" customBuiltin="1"/>
    <cellStyle name="Стиль 1" xfId="45"/>
    <cellStyle name="Текст предупреждения" xfId="46" builtinId="11" customBuiltin="1"/>
    <cellStyle name="Финансовый 2" xfId="47"/>
    <cellStyle name="Хороший" xfId="48" builtinId="26" customBuiltin="1"/>
  </cellStyles>
  <dxfs count="0"/>
  <tableStyles count="0" defaultTableStyle="TableStyleMedium9" defaultPivotStyle="PivotStyleLight16"/>
  <colors>
    <mruColors>
      <color rgb="FFFF99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topLeftCell="C55" zoomScale="70" zoomScaleNormal="70" workbookViewId="0">
      <selection activeCell="E74" sqref="E74"/>
    </sheetView>
  </sheetViews>
  <sheetFormatPr defaultRowHeight="12.75" x14ac:dyDescent="0.2"/>
  <cols>
    <col min="1" max="1" width="5.42578125" style="21" customWidth="1"/>
    <col min="2" max="2" width="22.42578125" style="21" customWidth="1"/>
    <col min="3" max="3" width="28" style="21" customWidth="1"/>
    <col min="4" max="4" width="10" style="21" customWidth="1"/>
    <col min="5" max="5" width="60.42578125" style="21" customWidth="1"/>
    <col min="6" max="6" width="14.42578125" style="22" hidden="1" customWidth="1"/>
    <col min="7" max="7" width="11.42578125" style="21" hidden="1" customWidth="1"/>
    <col min="8" max="8" width="23.7109375" style="21" customWidth="1"/>
    <col min="9" max="9" width="20" style="21" customWidth="1"/>
    <col min="10" max="10" width="18.5703125" style="21" customWidth="1"/>
    <col min="11" max="11" width="20.5703125" style="21" customWidth="1"/>
    <col min="12" max="16384" width="9.140625" style="21"/>
  </cols>
  <sheetData>
    <row r="1" spans="1:11" ht="18.75" x14ac:dyDescent="0.3">
      <c r="H1" s="71" t="s">
        <v>17</v>
      </c>
      <c r="I1" s="71"/>
      <c r="J1" s="71"/>
      <c r="K1" s="71"/>
    </row>
    <row r="2" spans="1:11" ht="18" customHeight="1" x14ac:dyDescent="0.3">
      <c r="A2" s="56" t="s">
        <v>73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8" customHeight="1" x14ac:dyDescent="0.3">
      <c r="A3" s="23"/>
      <c r="B3" s="58" t="s">
        <v>32</v>
      </c>
      <c r="C3" s="58"/>
      <c r="D3" s="58"/>
      <c r="E3" s="58"/>
      <c r="F3" s="58"/>
      <c r="G3" s="58"/>
      <c r="H3" s="58"/>
      <c r="I3" s="58"/>
      <c r="J3" s="58"/>
    </row>
    <row r="4" spans="1:11" ht="18.75" customHeight="1" x14ac:dyDescent="0.25">
      <c r="A4" s="62" t="s">
        <v>10</v>
      </c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18.75" x14ac:dyDescent="0.3">
      <c r="A5" s="23"/>
      <c r="B5" s="23"/>
      <c r="C5" s="23"/>
      <c r="D5" s="23"/>
      <c r="E5" s="23"/>
      <c r="F5" s="24"/>
      <c r="G5" s="23"/>
      <c r="H5" s="23"/>
      <c r="I5" s="23"/>
      <c r="J5" s="23"/>
    </row>
    <row r="6" spans="1:11" s="25" customFormat="1" ht="24" customHeight="1" x14ac:dyDescent="0.2">
      <c r="A6" s="57" t="s">
        <v>13</v>
      </c>
      <c r="B6" s="57" t="s">
        <v>11</v>
      </c>
      <c r="C6" s="57" t="s">
        <v>9</v>
      </c>
      <c r="D6" s="57" t="s">
        <v>14</v>
      </c>
      <c r="E6" s="57" t="s">
        <v>8</v>
      </c>
      <c r="F6" s="57" t="s">
        <v>6</v>
      </c>
      <c r="G6" s="57" t="s">
        <v>91</v>
      </c>
      <c r="H6" s="57" t="s">
        <v>0</v>
      </c>
      <c r="I6" s="57" t="s">
        <v>4</v>
      </c>
      <c r="J6" s="57"/>
      <c r="K6" s="60" t="s">
        <v>74</v>
      </c>
    </row>
    <row r="7" spans="1:11" s="25" customFormat="1" ht="41.25" customHeight="1" x14ac:dyDescent="0.2">
      <c r="A7" s="57"/>
      <c r="B7" s="57"/>
      <c r="C7" s="57"/>
      <c r="D7" s="57"/>
      <c r="E7" s="57"/>
      <c r="F7" s="57"/>
      <c r="G7" s="57"/>
      <c r="H7" s="57"/>
      <c r="I7" s="3" t="s">
        <v>5</v>
      </c>
      <c r="J7" s="3" t="s">
        <v>12</v>
      </c>
      <c r="K7" s="61"/>
    </row>
    <row r="8" spans="1:11" s="48" customFormat="1" ht="18.75" x14ac:dyDescent="0.3">
      <c r="A8" s="42"/>
      <c r="B8" s="43" t="s">
        <v>32</v>
      </c>
      <c r="C8" s="43"/>
      <c r="D8" s="43"/>
      <c r="E8" s="44"/>
      <c r="F8" s="45"/>
      <c r="G8" s="43"/>
      <c r="H8" s="46"/>
      <c r="I8" s="46"/>
      <c r="J8" s="46"/>
      <c r="K8" s="47" t="s">
        <v>3</v>
      </c>
    </row>
    <row r="9" spans="1:11" s="11" customFormat="1" ht="409.6" customHeight="1" x14ac:dyDescent="0.3">
      <c r="A9" s="10">
        <v>1</v>
      </c>
      <c r="B9" s="54" t="s">
        <v>32</v>
      </c>
      <c r="C9" s="54" t="s">
        <v>32</v>
      </c>
      <c r="D9" s="26">
        <v>1</v>
      </c>
      <c r="E9" s="38" t="s">
        <v>107</v>
      </c>
      <c r="F9" s="27">
        <v>3</v>
      </c>
      <c r="G9" s="65">
        <v>94</v>
      </c>
      <c r="H9" s="17">
        <f>SUM(I9:J9)</f>
        <v>4291700</v>
      </c>
      <c r="I9" s="17">
        <v>4034191.04</v>
      </c>
      <c r="J9" s="17">
        <v>257508.96</v>
      </c>
      <c r="K9" s="28" t="s">
        <v>66</v>
      </c>
    </row>
    <row r="10" spans="1:11" s="11" customFormat="1" ht="96.75" customHeight="1" x14ac:dyDescent="0.3">
      <c r="A10" s="10"/>
      <c r="B10" s="55"/>
      <c r="C10" s="55"/>
      <c r="D10" s="26">
        <v>2</v>
      </c>
      <c r="E10" s="38" t="s">
        <v>106</v>
      </c>
      <c r="F10" s="27">
        <v>1</v>
      </c>
      <c r="G10" s="66"/>
      <c r="H10" s="17">
        <f>SUM(I10:J10)</f>
        <v>3205000</v>
      </c>
      <c r="I10" s="17">
        <v>3012694.8</v>
      </c>
      <c r="J10" s="17">
        <v>192305.2</v>
      </c>
      <c r="K10" s="28" t="s">
        <v>59</v>
      </c>
    </row>
    <row r="11" spans="1:11" s="11" customFormat="1" ht="91.5" customHeight="1" x14ac:dyDescent="0.3">
      <c r="A11" s="10">
        <v>2</v>
      </c>
      <c r="B11" s="55"/>
      <c r="C11" s="55"/>
      <c r="D11" s="26">
        <v>3</v>
      </c>
      <c r="E11" s="29" t="s">
        <v>102</v>
      </c>
      <c r="F11" s="27">
        <v>5</v>
      </c>
      <c r="G11" s="66"/>
      <c r="H11" s="17">
        <f t="shared" ref="H11:H15" si="0">SUM(I11:J11)</f>
        <v>103000</v>
      </c>
      <c r="I11" s="30">
        <v>96819.83</v>
      </c>
      <c r="J11" s="30">
        <v>6180.17</v>
      </c>
      <c r="K11" s="2" t="s">
        <v>77</v>
      </c>
    </row>
    <row r="12" spans="1:11" s="11" customFormat="1" ht="81.75" customHeight="1" x14ac:dyDescent="0.3">
      <c r="A12" s="10">
        <v>3</v>
      </c>
      <c r="B12" s="55"/>
      <c r="C12" s="55"/>
      <c r="D12" s="26">
        <v>4</v>
      </c>
      <c r="E12" s="29" t="s">
        <v>75</v>
      </c>
      <c r="F12" s="27">
        <v>3</v>
      </c>
      <c r="G12" s="66"/>
      <c r="H12" s="17">
        <f t="shared" si="0"/>
        <v>1400000</v>
      </c>
      <c r="I12" s="30">
        <v>1315997.73</v>
      </c>
      <c r="J12" s="30">
        <v>84002.27</v>
      </c>
      <c r="K12" s="2" t="s">
        <v>78</v>
      </c>
    </row>
    <row r="13" spans="1:11" s="11" customFormat="1" ht="62.25" customHeight="1" x14ac:dyDescent="0.3">
      <c r="A13" s="10">
        <v>4</v>
      </c>
      <c r="B13" s="55"/>
      <c r="C13" s="55"/>
      <c r="D13" s="26">
        <v>5</v>
      </c>
      <c r="E13" s="29" t="s">
        <v>76</v>
      </c>
      <c r="F13" s="27">
        <v>1</v>
      </c>
      <c r="G13" s="66"/>
      <c r="H13" s="17">
        <f t="shared" si="0"/>
        <v>500000</v>
      </c>
      <c r="I13" s="30">
        <v>469999.19</v>
      </c>
      <c r="J13" s="30">
        <v>30000.81</v>
      </c>
      <c r="K13" s="2" t="s">
        <v>64</v>
      </c>
    </row>
    <row r="14" spans="1:11" s="11" customFormat="1" ht="99" customHeight="1" x14ac:dyDescent="0.3">
      <c r="A14" s="10">
        <v>5</v>
      </c>
      <c r="B14" s="55"/>
      <c r="C14" s="55"/>
      <c r="D14" s="26">
        <v>6</v>
      </c>
      <c r="E14" s="39" t="s">
        <v>108</v>
      </c>
      <c r="F14" s="27">
        <v>3</v>
      </c>
      <c r="G14" s="66"/>
      <c r="H14" s="17">
        <f t="shared" si="0"/>
        <v>600000</v>
      </c>
      <c r="I14" s="31">
        <v>563999.03</v>
      </c>
      <c r="J14" s="31">
        <v>36000.97</v>
      </c>
      <c r="K14" s="2" t="s">
        <v>59</v>
      </c>
    </row>
    <row r="15" spans="1:11" s="11" customFormat="1" ht="80.25" customHeight="1" x14ac:dyDescent="0.3">
      <c r="A15" s="10">
        <v>6</v>
      </c>
      <c r="B15" s="55"/>
      <c r="C15" s="55"/>
      <c r="D15" s="26">
        <v>7</v>
      </c>
      <c r="E15" s="39" t="s">
        <v>111</v>
      </c>
      <c r="F15" s="27">
        <v>3</v>
      </c>
      <c r="G15" s="66"/>
      <c r="H15" s="17">
        <f t="shared" si="0"/>
        <v>1000000</v>
      </c>
      <c r="I15" s="31">
        <v>939998.38</v>
      </c>
      <c r="J15" s="31">
        <v>60001.62</v>
      </c>
      <c r="K15" s="28" t="s">
        <v>58</v>
      </c>
    </row>
    <row r="16" spans="1:11" s="11" customFormat="1" ht="18.75" x14ac:dyDescent="0.3">
      <c r="A16" s="10"/>
      <c r="B16" s="8" t="s">
        <v>1</v>
      </c>
      <c r="C16" s="8"/>
      <c r="D16" s="12">
        <v>7</v>
      </c>
      <c r="E16" s="32"/>
      <c r="F16" s="9"/>
      <c r="G16" s="8"/>
      <c r="H16" s="5">
        <f>SUM(H9:H15)</f>
        <v>11099700</v>
      </c>
      <c r="I16" s="5">
        <f>SUM(I9:I15)</f>
        <v>10433700</v>
      </c>
      <c r="J16" s="5">
        <f>SUM(J9:J15)</f>
        <v>666000</v>
      </c>
      <c r="K16" s="13"/>
    </row>
    <row r="17" spans="1:11" s="48" customFormat="1" ht="18" customHeight="1" x14ac:dyDescent="0.3">
      <c r="A17" s="46"/>
      <c r="B17" s="43" t="s">
        <v>33</v>
      </c>
      <c r="C17" s="43"/>
      <c r="D17" s="43"/>
      <c r="E17" s="43"/>
      <c r="F17" s="45"/>
      <c r="G17" s="43"/>
      <c r="H17" s="46"/>
      <c r="I17" s="46"/>
      <c r="J17" s="46"/>
      <c r="K17" s="47" t="s">
        <v>3</v>
      </c>
    </row>
    <row r="18" spans="1:11" s="11" customFormat="1" ht="60.75" customHeight="1" x14ac:dyDescent="0.3">
      <c r="A18" s="10">
        <v>1</v>
      </c>
      <c r="B18" s="54" t="s">
        <v>32</v>
      </c>
      <c r="C18" s="54" t="s">
        <v>72</v>
      </c>
      <c r="D18" s="10">
        <v>1</v>
      </c>
      <c r="E18" s="20" t="s">
        <v>92</v>
      </c>
      <c r="F18" s="6">
        <v>5</v>
      </c>
      <c r="G18" s="65">
        <v>97</v>
      </c>
      <c r="H18" s="5">
        <f>SUM(I18:J18)</f>
        <v>82600</v>
      </c>
      <c r="I18" s="6">
        <v>80120.28</v>
      </c>
      <c r="J18" s="6">
        <v>2479.7199999999998</v>
      </c>
      <c r="K18" s="2" t="s">
        <v>62</v>
      </c>
    </row>
    <row r="19" spans="1:11" s="11" customFormat="1" ht="60" customHeight="1" x14ac:dyDescent="0.3">
      <c r="A19" s="10">
        <v>2</v>
      </c>
      <c r="B19" s="55"/>
      <c r="C19" s="55"/>
      <c r="D19" s="10">
        <v>2</v>
      </c>
      <c r="E19" s="20" t="s">
        <v>110</v>
      </c>
      <c r="F19" s="6">
        <v>5</v>
      </c>
      <c r="G19" s="66"/>
      <c r="H19" s="5">
        <f>SUM(I19:J19)</f>
        <v>329780</v>
      </c>
      <c r="I19" s="5">
        <v>319879.71999999997</v>
      </c>
      <c r="J19" s="5">
        <v>9900.2800000000007</v>
      </c>
      <c r="K19" s="2" t="s">
        <v>93</v>
      </c>
    </row>
    <row r="20" spans="1:11" s="11" customFormat="1" ht="18.75" x14ac:dyDescent="0.3">
      <c r="A20" s="10"/>
      <c r="B20" s="8" t="s">
        <v>1</v>
      </c>
      <c r="C20" s="8"/>
      <c r="D20" s="12">
        <v>2</v>
      </c>
      <c r="E20" s="8"/>
      <c r="F20" s="9"/>
      <c r="G20" s="8"/>
      <c r="H20" s="5">
        <f>SUM(H18:H19)</f>
        <v>412380</v>
      </c>
      <c r="I20" s="5">
        <f>SUM(I18:I19)</f>
        <v>400000</v>
      </c>
      <c r="J20" s="5">
        <f>SUM(J18:J19)</f>
        <v>12380</v>
      </c>
      <c r="K20" s="13"/>
    </row>
    <row r="21" spans="1:11" s="48" customFormat="1" ht="20.25" customHeight="1" x14ac:dyDescent="0.3">
      <c r="A21" s="46"/>
      <c r="B21" s="43" t="s">
        <v>34</v>
      </c>
      <c r="C21" s="43"/>
      <c r="D21" s="43"/>
      <c r="E21" s="43"/>
      <c r="F21" s="45"/>
      <c r="G21" s="43"/>
      <c r="H21" s="46"/>
      <c r="I21" s="46"/>
      <c r="J21" s="46"/>
      <c r="K21" s="47" t="s">
        <v>3</v>
      </c>
    </row>
    <row r="22" spans="1:11" s="11" customFormat="1" ht="102" customHeight="1" x14ac:dyDescent="0.3">
      <c r="A22" s="10">
        <v>1</v>
      </c>
      <c r="B22" s="54" t="s">
        <v>32</v>
      </c>
      <c r="C22" s="54" t="s">
        <v>71</v>
      </c>
      <c r="D22" s="10">
        <v>1</v>
      </c>
      <c r="E22" s="20" t="s">
        <v>84</v>
      </c>
      <c r="F22" s="6">
        <v>5</v>
      </c>
      <c r="G22" s="65">
        <v>97</v>
      </c>
      <c r="H22" s="5">
        <f>SUM(I22:J22)</f>
        <v>140000</v>
      </c>
      <c r="I22" s="5">
        <v>135799.28</v>
      </c>
      <c r="J22" s="5">
        <v>4200.72</v>
      </c>
      <c r="K22" s="2" t="s">
        <v>65</v>
      </c>
    </row>
    <row r="23" spans="1:11" s="11" customFormat="1" ht="37.5" x14ac:dyDescent="0.3">
      <c r="A23" s="10">
        <v>3</v>
      </c>
      <c r="B23" s="55"/>
      <c r="C23" s="55"/>
      <c r="D23" s="10">
        <v>2</v>
      </c>
      <c r="E23" s="20" t="s">
        <v>117</v>
      </c>
      <c r="F23" s="6">
        <v>5</v>
      </c>
      <c r="G23" s="66"/>
      <c r="H23" s="5">
        <f>SUM(I23:J23)</f>
        <v>220000</v>
      </c>
      <c r="I23" s="5">
        <v>213398.87</v>
      </c>
      <c r="J23" s="5">
        <v>6601.13</v>
      </c>
      <c r="K23" s="2" t="s">
        <v>59</v>
      </c>
    </row>
    <row r="24" spans="1:11" s="11" customFormat="1" ht="44.25" customHeight="1" x14ac:dyDescent="0.3">
      <c r="A24" s="10"/>
      <c r="B24" s="73"/>
      <c r="C24" s="73"/>
      <c r="D24" s="10">
        <v>3</v>
      </c>
      <c r="E24" s="20" t="s">
        <v>105</v>
      </c>
      <c r="F24" s="6">
        <v>13</v>
      </c>
      <c r="G24" s="70"/>
      <c r="H24" s="5">
        <f>SUM(I24:J24)</f>
        <v>128250</v>
      </c>
      <c r="I24" s="5">
        <v>124401.85</v>
      </c>
      <c r="J24" s="5">
        <v>3848.15</v>
      </c>
      <c r="K24" s="2" t="s">
        <v>85</v>
      </c>
    </row>
    <row r="25" spans="1:11" s="11" customFormat="1" ht="18.75" x14ac:dyDescent="0.3">
      <c r="A25" s="10"/>
      <c r="B25" s="8" t="s">
        <v>1</v>
      </c>
      <c r="C25" s="7"/>
      <c r="D25" s="12">
        <v>3</v>
      </c>
      <c r="E25" s="7"/>
      <c r="F25" s="6"/>
      <c r="G25" s="7"/>
      <c r="H25" s="5">
        <f>H23+H22+H24</f>
        <v>488250</v>
      </c>
      <c r="I25" s="5">
        <f>I23+I22+I24</f>
        <v>473600</v>
      </c>
      <c r="J25" s="5">
        <f>J23+J22+J24</f>
        <v>14650</v>
      </c>
      <c r="K25" s="13"/>
    </row>
    <row r="26" spans="1:11" s="48" customFormat="1" ht="18.75" x14ac:dyDescent="0.3">
      <c r="A26" s="47"/>
      <c r="B26" s="50" t="s">
        <v>35</v>
      </c>
      <c r="C26" s="51"/>
      <c r="D26" s="52"/>
      <c r="E26" s="46"/>
      <c r="F26" s="53"/>
      <c r="G26" s="46"/>
      <c r="H26" s="46"/>
      <c r="I26" s="46"/>
      <c r="J26" s="46"/>
      <c r="K26" s="49"/>
    </row>
    <row r="27" spans="1:11" s="11" customFormat="1" ht="95.25" customHeight="1" x14ac:dyDescent="0.3">
      <c r="A27" s="10">
        <v>1</v>
      </c>
      <c r="B27" s="15" t="s">
        <v>32</v>
      </c>
      <c r="C27" s="3" t="s">
        <v>48</v>
      </c>
      <c r="D27" s="10">
        <v>1</v>
      </c>
      <c r="E27" s="20" t="s">
        <v>103</v>
      </c>
      <c r="F27" s="6">
        <v>5</v>
      </c>
      <c r="G27" s="6">
        <v>96</v>
      </c>
      <c r="H27" s="17">
        <f>I27+J27</f>
        <v>416666.67</v>
      </c>
      <c r="I27" s="17">
        <v>400000</v>
      </c>
      <c r="J27" s="17">
        <v>16666.669999999998</v>
      </c>
      <c r="K27" s="2" t="s">
        <v>61</v>
      </c>
    </row>
    <row r="28" spans="1:11" s="11" customFormat="1" ht="18.75" x14ac:dyDescent="0.3">
      <c r="A28" s="10"/>
      <c r="B28" s="16" t="s">
        <v>1</v>
      </c>
      <c r="C28" s="14"/>
      <c r="D28" s="12">
        <v>1</v>
      </c>
      <c r="E28" s="7"/>
      <c r="F28" s="6"/>
      <c r="G28" s="7"/>
      <c r="H28" s="6">
        <f>H27</f>
        <v>416666.67</v>
      </c>
      <c r="I28" s="6">
        <f>I27</f>
        <v>400000</v>
      </c>
      <c r="J28" s="6">
        <f>J27</f>
        <v>16666.669999999998</v>
      </c>
      <c r="K28" s="13"/>
    </row>
    <row r="29" spans="1:11" s="48" customFormat="1" ht="18.75" x14ac:dyDescent="0.3">
      <c r="A29" s="47"/>
      <c r="B29" s="50" t="s">
        <v>36</v>
      </c>
      <c r="C29" s="51"/>
      <c r="D29" s="52"/>
      <c r="E29" s="46"/>
      <c r="F29" s="53"/>
      <c r="G29" s="46"/>
      <c r="H29" s="46"/>
      <c r="I29" s="46"/>
      <c r="J29" s="46"/>
      <c r="K29" s="49"/>
    </row>
    <row r="30" spans="1:11" s="11" customFormat="1" ht="101.25" customHeight="1" x14ac:dyDescent="0.3">
      <c r="A30" s="10">
        <v>1</v>
      </c>
      <c r="B30" s="54" t="s">
        <v>32</v>
      </c>
      <c r="C30" s="54" t="s">
        <v>70</v>
      </c>
      <c r="D30" s="10">
        <v>1</v>
      </c>
      <c r="E30" s="40" t="s">
        <v>109</v>
      </c>
      <c r="F30" s="6">
        <v>4</v>
      </c>
      <c r="G30" s="65">
        <v>96</v>
      </c>
      <c r="H30" s="5">
        <f>I30+J30</f>
        <v>319999.99999839999</v>
      </c>
      <c r="I30" s="5">
        <v>307199.99754239997</v>
      </c>
      <c r="J30" s="5">
        <f>12800.002456</f>
        <v>12800.002456</v>
      </c>
      <c r="K30" s="2" t="s">
        <v>60</v>
      </c>
    </row>
    <row r="31" spans="1:11" s="11" customFormat="1" ht="37.5" x14ac:dyDescent="0.3">
      <c r="A31" s="10">
        <v>2</v>
      </c>
      <c r="B31" s="73"/>
      <c r="C31" s="73"/>
      <c r="D31" s="10">
        <v>2</v>
      </c>
      <c r="E31" s="41" t="s">
        <v>104</v>
      </c>
      <c r="F31" s="6">
        <v>5</v>
      </c>
      <c r="G31" s="70"/>
      <c r="H31" s="5">
        <f>I31+J31</f>
        <v>96666.670000000042</v>
      </c>
      <c r="I31" s="5">
        <v>92800.0024576</v>
      </c>
      <c r="J31" s="5">
        <f>3866.66754240004</f>
        <v>3866.66754240004</v>
      </c>
      <c r="K31" s="2" t="s">
        <v>61</v>
      </c>
    </row>
    <row r="32" spans="1:11" s="11" customFormat="1" ht="18.75" x14ac:dyDescent="0.3">
      <c r="A32" s="10"/>
      <c r="B32" s="16" t="s">
        <v>1</v>
      </c>
      <c r="C32" s="7"/>
      <c r="D32" s="12">
        <v>2</v>
      </c>
      <c r="E32" s="7"/>
      <c r="F32" s="6"/>
      <c r="G32" s="7"/>
      <c r="H32" s="5">
        <f>H31+H30</f>
        <v>416666.66999840003</v>
      </c>
      <c r="I32" s="5">
        <f>I31+I30</f>
        <v>400000</v>
      </c>
      <c r="J32" s="5">
        <f>J31+J30</f>
        <v>16666.669998400041</v>
      </c>
      <c r="K32" s="13"/>
    </row>
    <row r="33" spans="1:11" s="48" customFormat="1" ht="18" customHeight="1" x14ac:dyDescent="0.3">
      <c r="A33" s="47"/>
      <c r="B33" s="50" t="s">
        <v>37</v>
      </c>
      <c r="C33" s="51"/>
      <c r="D33" s="52"/>
      <c r="E33" s="46"/>
      <c r="F33" s="53"/>
      <c r="G33" s="46"/>
      <c r="H33" s="46"/>
      <c r="I33" s="46"/>
      <c r="J33" s="46"/>
      <c r="K33" s="49"/>
    </row>
    <row r="34" spans="1:11" s="11" customFormat="1" ht="56.25" x14ac:dyDescent="0.3">
      <c r="A34" s="10">
        <v>1</v>
      </c>
      <c r="B34" s="54" t="s">
        <v>32</v>
      </c>
      <c r="C34" s="54" t="s">
        <v>69</v>
      </c>
      <c r="D34" s="10">
        <v>1</v>
      </c>
      <c r="E34" s="20" t="s">
        <v>94</v>
      </c>
      <c r="F34" s="6">
        <v>5</v>
      </c>
      <c r="G34" s="65">
        <v>92</v>
      </c>
      <c r="H34" s="17">
        <f>SUM(I34:J34)</f>
        <v>3357340</v>
      </c>
      <c r="I34" s="17">
        <v>3088690</v>
      </c>
      <c r="J34" s="17">
        <v>268650</v>
      </c>
      <c r="K34" s="2" t="s">
        <v>61</v>
      </c>
    </row>
    <row r="35" spans="1:11" s="11" customFormat="1" ht="56.25" x14ac:dyDescent="0.3">
      <c r="A35" s="10">
        <v>2</v>
      </c>
      <c r="B35" s="73"/>
      <c r="C35" s="73"/>
      <c r="D35" s="10">
        <v>2</v>
      </c>
      <c r="E35" s="20" t="s">
        <v>95</v>
      </c>
      <c r="F35" s="6">
        <v>3</v>
      </c>
      <c r="G35" s="70"/>
      <c r="H35" s="17">
        <f>SUM(I35:J35)</f>
        <v>964160</v>
      </c>
      <c r="I35" s="17">
        <v>887010</v>
      </c>
      <c r="J35" s="17">
        <v>77150</v>
      </c>
      <c r="K35" s="2" t="s">
        <v>63</v>
      </c>
    </row>
    <row r="36" spans="1:11" s="11" customFormat="1" ht="18.75" x14ac:dyDescent="0.3">
      <c r="A36" s="10"/>
      <c r="B36" s="16" t="s">
        <v>1</v>
      </c>
      <c r="C36" s="7"/>
      <c r="D36" s="12">
        <v>2</v>
      </c>
      <c r="E36" s="7"/>
      <c r="F36" s="6"/>
      <c r="G36" s="7"/>
      <c r="H36" s="17">
        <f>H35+H34</f>
        <v>4321500</v>
      </c>
      <c r="I36" s="17">
        <f>I35+I34</f>
        <v>3975700</v>
      </c>
      <c r="J36" s="17">
        <f>J35+J34</f>
        <v>345800</v>
      </c>
      <c r="K36" s="13"/>
    </row>
    <row r="37" spans="1:11" s="48" customFormat="1" ht="18" customHeight="1" x14ac:dyDescent="0.3">
      <c r="A37" s="47"/>
      <c r="B37" s="50" t="s">
        <v>38</v>
      </c>
      <c r="C37" s="51"/>
      <c r="D37" s="52"/>
      <c r="E37" s="46"/>
      <c r="F37" s="53"/>
      <c r="G37" s="46"/>
      <c r="H37" s="46"/>
      <c r="I37" s="46"/>
      <c r="J37" s="46"/>
      <c r="K37" s="49"/>
    </row>
    <row r="38" spans="1:11" s="11" customFormat="1" ht="56.25" x14ac:dyDescent="0.3">
      <c r="A38" s="10">
        <v>1</v>
      </c>
      <c r="B38" s="54" t="s">
        <v>32</v>
      </c>
      <c r="C38" s="54" t="s">
        <v>49</v>
      </c>
      <c r="D38" s="10">
        <v>1</v>
      </c>
      <c r="E38" s="20" t="s">
        <v>112</v>
      </c>
      <c r="F38" s="6">
        <v>1</v>
      </c>
      <c r="G38" s="65">
        <v>97</v>
      </c>
      <c r="H38" s="5">
        <f>SUM(I38:J38)</f>
        <v>309490.99</v>
      </c>
      <c r="I38" s="5">
        <v>300000</v>
      </c>
      <c r="J38" s="5">
        <v>9490.99</v>
      </c>
      <c r="K38" s="2" t="s">
        <v>63</v>
      </c>
    </row>
    <row r="39" spans="1:11" s="11" customFormat="1" ht="56.25" x14ac:dyDescent="0.3">
      <c r="A39" s="10">
        <v>2</v>
      </c>
      <c r="B39" s="55"/>
      <c r="C39" s="55"/>
      <c r="D39" s="10">
        <v>2</v>
      </c>
      <c r="E39" s="20" t="s">
        <v>88</v>
      </c>
      <c r="F39" s="6">
        <v>3</v>
      </c>
      <c r="G39" s="66"/>
      <c r="H39" s="5">
        <f>SUM(I39:J39)</f>
        <v>134112.76</v>
      </c>
      <c r="I39" s="5">
        <v>130000</v>
      </c>
      <c r="J39" s="5">
        <v>4112.76</v>
      </c>
      <c r="K39" s="2" t="s">
        <v>63</v>
      </c>
    </row>
    <row r="40" spans="1:11" s="11" customFormat="1" ht="37.5" x14ac:dyDescent="0.3">
      <c r="A40" s="10">
        <v>3</v>
      </c>
      <c r="B40" s="55"/>
      <c r="C40" s="55"/>
      <c r="D40" s="10">
        <v>3</v>
      </c>
      <c r="E40" s="20" t="s">
        <v>89</v>
      </c>
      <c r="F40" s="6">
        <v>5</v>
      </c>
      <c r="G40" s="66"/>
      <c r="H40" s="5">
        <f>SUM(I40:J40)</f>
        <v>124105.89</v>
      </c>
      <c r="I40" s="5">
        <v>120300</v>
      </c>
      <c r="J40" s="5">
        <v>3805.89</v>
      </c>
      <c r="K40" s="2" t="s">
        <v>63</v>
      </c>
    </row>
    <row r="41" spans="1:11" s="11" customFormat="1" ht="37.5" x14ac:dyDescent="0.3">
      <c r="A41" s="10">
        <v>4</v>
      </c>
      <c r="B41" s="73"/>
      <c r="C41" s="73"/>
      <c r="D41" s="10">
        <v>4</v>
      </c>
      <c r="E41" s="20" t="s">
        <v>90</v>
      </c>
      <c r="F41" s="6">
        <v>3</v>
      </c>
      <c r="G41" s="70"/>
      <c r="H41" s="5">
        <f>SUM(I41:J41)</f>
        <v>10316.36</v>
      </c>
      <c r="I41" s="5">
        <v>10000</v>
      </c>
      <c r="J41" s="5">
        <v>316.36</v>
      </c>
      <c r="K41" s="2" t="s">
        <v>63</v>
      </c>
    </row>
    <row r="42" spans="1:11" s="11" customFormat="1" ht="18.75" x14ac:dyDescent="0.3">
      <c r="A42" s="10"/>
      <c r="B42" s="16" t="s">
        <v>1</v>
      </c>
      <c r="C42" s="7"/>
      <c r="D42" s="12">
        <v>4</v>
      </c>
      <c r="E42" s="7"/>
      <c r="F42" s="6"/>
      <c r="G42" s="7"/>
      <c r="H42" s="5">
        <f>SUM(I42:J42)</f>
        <v>578026</v>
      </c>
      <c r="I42" s="5">
        <f>I41+I40+I39+I38</f>
        <v>560300</v>
      </c>
      <c r="J42" s="5">
        <f>J41+J40+J39+J38</f>
        <v>17726</v>
      </c>
      <c r="K42" s="13"/>
    </row>
    <row r="43" spans="1:11" s="48" customFormat="1" ht="18" customHeight="1" x14ac:dyDescent="0.3">
      <c r="A43" s="47"/>
      <c r="B43" s="50" t="s">
        <v>39</v>
      </c>
      <c r="C43" s="51"/>
      <c r="D43" s="52"/>
      <c r="E43" s="46"/>
      <c r="F43" s="53"/>
      <c r="G43" s="46"/>
      <c r="H43" s="46"/>
      <c r="I43" s="46"/>
      <c r="J43" s="46"/>
      <c r="K43" s="49"/>
    </row>
    <row r="44" spans="1:11" s="11" customFormat="1" ht="57" customHeight="1" x14ac:dyDescent="0.3">
      <c r="A44" s="10">
        <v>1</v>
      </c>
      <c r="B44" s="15" t="s">
        <v>32</v>
      </c>
      <c r="C44" s="3" t="s">
        <v>50</v>
      </c>
      <c r="D44" s="10">
        <v>1</v>
      </c>
      <c r="E44" s="33" t="s">
        <v>83</v>
      </c>
      <c r="F44" s="6">
        <v>5</v>
      </c>
      <c r="G44" s="6">
        <v>97</v>
      </c>
      <c r="H44" s="5">
        <f>I44+J44</f>
        <v>484848.18</v>
      </c>
      <c r="I44" s="5">
        <v>432300</v>
      </c>
      <c r="J44" s="5">
        <v>52548.18</v>
      </c>
      <c r="K44" s="2" t="s">
        <v>57</v>
      </c>
    </row>
    <row r="45" spans="1:11" s="11" customFormat="1" ht="18.75" x14ac:dyDescent="0.3">
      <c r="A45" s="10"/>
      <c r="B45" s="16" t="s">
        <v>1</v>
      </c>
      <c r="C45" s="7"/>
      <c r="D45" s="12">
        <v>1</v>
      </c>
      <c r="E45" s="7"/>
      <c r="F45" s="6"/>
      <c r="G45" s="7"/>
      <c r="H45" s="5">
        <f>H44</f>
        <v>484848.18</v>
      </c>
      <c r="I45" s="5">
        <f>I44</f>
        <v>432300</v>
      </c>
      <c r="J45" s="5">
        <f>J44</f>
        <v>52548.18</v>
      </c>
      <c r="K45" s="13"/>
    </row>
    <row r="46" spans="1:11" s="48" customFormat="1" ht="18" customHeight="1" x14ac:dyDescent="0.3">
      <c r="A46" s="47"/>
      <c r="B46" s="50" t="s">
        <v>40</v>
      </c>
      <c r="C46" s="51"/>
      <c r="D46" s="52"/>
      <c r="E46" s="46"/>
      <c r="F46" s="53"/>
      <c r="G46" s="46"/>
      <c r="H46" s="46"/>
      <c r="I46" s="46"/>
      <c r="J46" s="46"/>
      <c r="K46" s="49"/>
    </row>
    <row r="47" spans="1:11" s="11" customFormat="1" ht="61.5" customHeight="1" x14ac:dyDescent="0.3">
      <c r="A47" s="10">
        <v>1</v>
      </c>
      <c r="B47" s="54" t="s">
        <v>32</v>
      </c>
      <c r="C47" s="54" t="s">
        <v>51</v>
      </c>
      <c r="D47" s="10">
        <v>1</v>
      </c>
      <c r="E47" s="20" t="s">
        <v>96</v>
      </c>
      <c r="F47" s="6">
        <v>3</v>
      </c>
      <c r="G47" s="65">
        <v>98</v>
      </c>
      <c r="H47" s="5">
        <f>SUM(I47:J47)</f>
        <v>60000</v>
      </c>
      <c r="I47" s="5">
        <v>58799.89</v>
      </c>
      <c r="J47" s="5">
        <v>1200.1099999999999</v>
      </c>
      <c r="K47" s="2" t="s">
        <v>98</v>
      </c>
    </row>
    <row r="48" spans="1:11" s="11" customFormat="1" ht="59.25" customHeight="1" x14ac:dyDescent="0.3">
      <c r="A48" s="10">
        <v>2</v>
      </c>
      <c r="B48" s="55"/>
      <c r="C48" s="55"/>
      <c r="D48" s="10">
        <v>2</v>
      </c>
      <c r="E48" s="20" t="s">
        <v>97</v>
      </c>
      <c r="F48" s="6">
        <v>5</v>
      </c>
      <c r="G48" s="66"/>
      <c r="H48" s="5">
        <f>SUM(I48:J48)</f>
        <v>348164</v>
      </c>
      <c r="I48" s="5">
        <v>341200.11</v>
      </c>
      <c r="J48" s="5">
        <v>6963.89</v>
      </c>
      <c r="K48" s="2" t="s">
        <v>59</v>
      </c>
    </row>
    <row r="49" spans="1:11" s="11" customFormat="1" ht="18.75" x14ac:dyDescent="0.3">
      <c r="A49" s="10"/>
      <c r="B49" s="7" t="s">
        <v>1</v>
      </c>
      <c r="C49" s="14"/>
      <c r="D49" s="12">
        <v>2</v>
      </c>
      <c r="E49" s="7"/>
      <c r="F49" s="6"/>
      <c r="G49" s="7"/>
      <c r="H49" s="5">
        <f>H48+H47</f>
        <v>408164</v>
      </c>
      <c r="I49" s="5">
        <f>I48+I47</f>
        <v>400000</v>
      </c>
      <c r="J49" s="5">
        <f>J48+J47</f>
        <v>8164</v>
      </c>
      <c r="K49" s="13"/>
    </row>
    <row r="50" spans="1:11" s="48" customFormat="1" ht="18" customHeight="1" x14ac:dyDescent="0.3">
      <c r="A50" s="47"/>
      <c r="B50" s="50" t="s">
        <v>41</v>
      </c>
      <c r="C50" s="51"/>
      <c r="D50" s="52"/>
      <c r="E50" s="46"/>
      <c r="F50" s="53"/>
      <c r="G50" s="46"/>
      <c r="H50" s="46"/>
      <c r="I50" s="46"/>
      <c r="J50" s="46"/>
      <c r="K50" s="49"/>
    </row>
    <row r="51" spans="1:11" s="11" customFormat="1" ht="72.75" customHeight="1" x14ac:dyDescent="0.3">
      <c r="A51" s="10">
        <v>1</v>
      </c>
      <c r="B51" s="18" t="s">
        <v>32</v>
      </c>
      <c r="C51" s="18" t="s">
        <v>52</v>
      </c>
      <c r="D51" s="10">
        <v>1</v>
      </c>
      <c r="E51" s="4" t="s">
        <v>113</v>
      </c>
      <c r="F51" s="6">
        <v>5</v>
      </c>
      <c r="G51" s="19">
        <v>99</v>
      </c>
      <c r="H51" s="17">
        <f>SUM(I51:J51)</f>
        <v>520000</v>
      </c>
      <c r="I51" s="17">
        <v>400000</v>
      </c>
      <c r="J51" s="17">
        <v>120000</v>
      </c>
      <c r="K51" s="2" t="s">
        <v>58</v>
      </c>
    </row>
    <row r="52" spans="1:11" s="11" customFormat="1" ht="18.75" x14ac:dyDescent="0.3">
      <c r="A52" s="10"/>
      <c r="B52" s="16" t="s">
        <v>1</v>
      </c>
      <c r="C52" s="7"/>
      <c r="D52" s="12">
        <v>2</v>
      </c>
      <c r="E52" s="7"/>
      <c r="F52" s="6"/>
      <c r="G52" s="7"/>
      <c r="H52" s="17">
        <f>H51</f>
        <v>520000</v>
      </c>
      <c r="I52" s="17">
        <f>I51</f>
        <v>400000</v>
      </c>
      <c r="J52" s="17">
        <f>J51</f>
        <v>120000</v>
      </c>
      <c r="K52" s="13"/>
    </row>
    <row r="53" spans="1:11" s="48" customFormat="1" ht="18" customHeight="1" x14ac:dyDescent="0.3">
      <c r="A53" s="47"/>
      <c r="B53" s="50" t="s">
        <v>42</v>
      </c>
      <c r="C53" s="51"/>
      <c r="D53" s="52"/>
      <c r="E53" s="46"/>
      <c r="F53" s="53"/>
      <c r="G53" s="46"/>
      <c r="H53" s="46"/>
      <c r="I53" s="46"/>
      <c r="J53" s="46"/>
      <c r="K53" s="49"/>
    </row>
    <row r="54" spans="1:11" s="11" customFormat="1" ht="42" customHeight="1" x14ac:dyDescent="0.3">
      <c r="A54" s="10">
        <v>1</v>
      </c>
      <c r="B54" s="54" t="s">
        <v>32</v>
      </c>
      <c r="C54" s="54" t="s">
        <v>53</v>
      </c>
      <c r="D54" s="10">
        <v>1</v>
      </c>
      <c r="E54" s="20" t="s">
        <v>86</v>
      </c>
      <c r="F54" s="6">
        <v>4</v>
      </c>
      <c r="G54" s="65">
        <v>97</v>
      </c>
      <c r="H54" s="17">
        <f>SUM(I54:J54)</f>
        <v>88560</v>
      </c>
      <c r="I54" s="17">
        <v>85903.2</v>
      </c>
      <c r="J54" s="17">
        <v>2656.8</v>
      </c>
      <c r="K54" s="2" t="s">
        <v>62</v>
      </c>
    </row>
    <row r="55" spans="1:11" s="11" customFormat="1" ht="37.5" x14ac:dyDescent="0.3">
      <c r="A55" s="10">
        <v>2</v>
      </c>
      <c r="B55" s="73"/>
      <c r="C55" s="73"/>
      <c r="D55" s="10">
        <v>2</v>
      </c>
      <c r="E55" s="20" t="s">
        <v>87</v>
      </c>
      <c r="F55" s="6">
        <v>4</v>
      </c>
      <c r="G55" s="70"/>
      <c r="H55" s="17">
        <f>SUM(I55:J55)</f>
        <v>616594.64</v>
      </c>
      <c r="I55" s="17">
        <v>598096.80000000005</v>
      </c>
      <c r="J55" s="17">
        <v>18497.84</v>
      </c>
      <c r="K55" s="2" t="s">
        <v>61</v>
      </c>
    </row>
    <row r="56" spans="1:11" s="11" customFormat="1" ht="18.75" x14ac:dyDescent="0.3">
      <c r="A56" s="10"/>
      <c r="B56" s="16" t="s">
        <v>1</v>
      </c>
      <c r="C56" s="7"/>
      <c r="D56" s="12">
        <v>2</v>
      </c>
      <c r="E56" s="7"/>
      <c r="F56" s="6"/>
      <c r="G56" s="7"/>
      <c r="H56" s="6">
        <f>H54+H55</f>
        <v>705154.64</v>
      </c>
      <c r="I56" s="17">
        <f>I54+I55</f>
        <v>684000</v>
      </c>
      <c r="J56" s="6">
        <f>J54+J55</f>
        <v>21154.639999999999</v>
      </c>
      <c r="K56" s="13"/>
    </row>
    <row r="57" spans="1:11" s="48" customFormat="1" ht="18" customHeight="1" x14ac:dyDescent="0.3">
      <c r="A57" s="47"/>
      <c r="B57" s="50" t="s">
        <v>43</v>
      </c>
      <c r="C57" s="51"/>
      <c r="D57" s="52"/>
      <c r="E57" s="46"/>
      <c r="F57" s="53"/>
      <c r="G57" s="46"/>
      <c r="H57" s="46"/>
      <c r="I57" s="46"/>
      <c r="J57" s="46"/>
      <c r="K57" s="49"/>
    </row>
    <row r="58" spans="1:11" s="11" customFormat="1" ht="75" x14ac:dyDescent="0.3">
      <c r="A58" s="10">
        <v>1</v>
      </c>
      <c r="B58" s="54" t="s">
        <v>32</v>
      </c>
      <c r="C58" s="54" t="s">
        <v>54</v>
      </c>
      <c r="D58" s="6">
        <v>1</v>
      </c>
      <c r="E58" s="4" t="s">
        <v>115</v>
      </c>
      <c r="F58" s="6">
        <v>5</v>
      </c>
      <c r="G58" s="65">
        <v>96</v>
      </c>
      <c r="H58" s="17">
        <f>I58+J58</f>
        <v>1000000</v>
      </c>
      <c r="I58" s="17">
        <v>959999.99786548002</v>
      </c>
      <c r="J58" s="17">
        <v>40000.00213452</v>
      </c>
      <c r="K58" s="34" t="s">
        <v>80</v>
      </c>
    </row>
    <row r="59" spans="1:11" s="11" customFormat="1" ht="56.25" x14ac:dyDescent="0.3">
      <c r="A59" s="10">
        <v>2</v>
      </c>
      <c r="B59" s="73"/>
      <c r="C59" s="73"/>
      <c r="D59" s="6">
        <v>2</v>
      </c>
      <c r="E59" s="4" t="s">
        <v>79</v>
      </c>
      <c r="F59" s="6">
        <v>5</v>
      </c>
      <c r="G59" s="70"/>
      <c r="H59" s="17">
        <f>I59+J59</f>
        <v>499166.67000000016</v>
      </c>
      <c r="I59" s="17">
        <v>479200.00213451899</v>
      </c>
      <c r="J59" s="17">
        <v>19966.667865481199</v>
      </c>
      <c r="K59" s="34" t="s">
        <v>80</v>
      </c>
    </row>
    <row r="60" spans="1:11" s="11" customFormat="1" ht="18.75" x14ac:dyDescent="0.3">
      <c r="A60" s="10"/>
      <c r="B60" s="16" t="s">
        <v>1</v>
      </c>
      <c r="C60" s="7"/>
      <c r="D60" s="12">
        <v>2</v>
      </c>
      <c r="E60" s="7"/>
      <c r="F60" s="6"/>
      <c r="G60" s="7"/>
      <c r="H60" s="17">
        <f>SUM(H58:H59)</f>
        <v>1499166.6700000002</v>
      </c>
      <c r="I60" s="17">
        <f>SUM(I58:I59)</f>
        <v>1439199.9999999991</v>
      </c>
      <c r="J60" s="17">
        <f>SUM(J58:J59)</f>
        <v>59966.670000001199</v>
      </c>
      <c r="K60" s="13"/>
    </row>
    <row r="61" spans="1:11" s="48" customFormat="1" ht="18" customHeight="1" x14ac:dyDescent="0.3">
      <c r="A61" s="47"/>
      <c r="B61" s="67" t="s">
        <v>44</v>
      </c>
      <c r="C61" s="68"/>
      <c r="D61" s="68"/>
      <c r="E61" s="68"/>
      <c r="F61" s="68"/>
      <c r="G61" s="68"/>
      <c r="H61" s="68"/>
      <c r="I61" s="68"/>
      <c r="J61" s="69"/>
      <c r="K61" s="49"/>
    </row>
    <row r="62" spans="1:11" s="11" customFormat="1" ht="78" customHeight="1" x14ac:dyDescent="0.3">
      <c r="A62" s="10">
        <v>1</v>
      </c>
      <c r="B62" s="15" t="s">
        <v>32</v>
      </c>
      <c r="C62" s="3" t="s">
        <v>55</v>
      </c>
      <c r="D62" s="10">
        <v>1</v>
      </c>
      <c r="E62" s="20" t="s">
        <v>116</v>
      </c>
      <c r="F62" s="6">
        <v>5</v>
      </c>
      <c r="G62" s="19">
        <v>97</v>
      </c>
      <c r="H62" s="1">
        <f>SUM(I62:J62)</f>
        <v>473100</v>
      </c>
      <c r="I62" s="1">
        <v>458900</v>
      </c>
      <c r="J62" s="1">
        <v>14200</v>
      </c>
      <c r="K62" s="2" t="s">
        <v>59</v>
      </c>
    </row>
    <row r="63" spans="1:11" s="11" customFormat="1" ht="18.75" x14ac:dyDescent="0.3">
      <c r="A63" s="10"/>
      <c r="B63" s="16" t="s">
        <v>1</v>
      </c>
      <c r="C63" s="7"/>
      <c r="D63" s="12">
        <v>1</v>
      </c>
      <c r="E63" s="7"/>
      <c r="F63" s="6"/>
      <c r="G63" s="7"/>
      <c r="H63" s="5">
        <f>H62</f>
        <v>473100</v>
      </c>
      <c r="I63" s="5">
        <f>I62</f>
        <v>458900</v>
      </c>
      <c r="J63" s="5">
        <f>J62</f>
        <v>14200</v>
      </c>
      <c r="K63" s="13"/>
    </row>
    <row r="64" spans="1:11" s="48" customFormat="1" ht="18" customHeight="1" x14ac:dyDescent="0.3">
      <c r="A64" s="47"/>
      <c r="B64" s="50" t="s">
        <v>45</v>
      </c>
      <c r="C64" s="51"/>
      <c r="D64" s="52"/>
      <c r="E64" s="46"/>
      <c r="F64" s="53"/>
      <c r="G64" s="46"/>
      <c r="H64" s="46"/>
      <c r="I64" s="46"/>
      <c r="J64" s="46"/>
      <c r="K64" s="49"/>
    </row>
    <row r="65" spans="1:11" s="11" customFormat="1" ht="84.75" customHeight="1" x14ac:dyDescent="0.3">
      <c r="A65" s="10">
        <v>1</v>
      </c>
      <c r="B65" s="18" t="s">
        <v>32</v>
      </c>
      <c r="C65" s="18" t="s">
        <v>67</v>
      </c>
      <c r="D65" s="10">
        <v>1</v>
      </c>
      <c r="E65" s="20" t="s">
        <v>99</v>
      </c>
      <c r="F65" s="6">
        <v>5</v>
      </c>
      <c r="G65" s="19">
        <v>96</v>
      </c>
      <c r="H65" s="5">
        <f>SUM(I65:J65)</f>
        <v>440730</v>
      </c>
      <c r="I65" s="5">
        <v>423100</v>
      </c>
      <c r="J65" s="5">
        <v>17630</v>
      </c>
      <c r="K65" s="2" t="s">
        <v>80</v>
      </c>
    </row>
    <row r="66" spans="1:11" s="11" customFormat="1" ht="18.75" x14ac:dyDescent="0.3">
      <c r="A66" s="10"/>
      <c r="B66" s="16" t="s">
        <v>1</v>
      </c>
      <c r="C66" s="7"/>
      <c r="D66" s="12">
        <v>1</v>
      </c>
      <c r="E66" s="7"/>
      <c r="F66" s="6"/>
      <c r="G66" s="7"/>
      <c r="H66" s="5">
        <f>SUM(H65:H65)</f>
        <v>440730</v>
      </c>
      <c r="I66" s="5">
        <f>SUM(I65:I65)</f>
        <v>423100</v>
      </c>
      <c r="J66" s="5">
        <f>SUM(J65:J65)</f>
        <v>17630</v>
      </c>
      <c r="K66" s="13"/>
    </row>
    <row r="67" spans="1:11" s="48" customFormat="1" ht="18" customHeight="1" x14ac:dyDescent="0.3">
      <c r="A67" s="47"/>
      <c r="B67" s="50" t="s">
        <v>46</v>
      </c>
      <c r="C67" s="51"/>
      <c r="D67" s="52"/>
      <c r="E67" s="46"/>
      <c r="F67" s="53"/>
      <c r="G67" s="46"/>
      <c r="H67" s="46"/>
      <c r="I67" s="46"/>
      <c r="J67" s="46"/>
      <c r="K67" s="49"/>
    </row>
    <row r="68" spans="1:11" s="11" customFormat="1" ht="56.25" x14ac:dyDescent="0.3">
      <c r="A68" s="10">
        <v>1</v>
      </c>
      <c r="B68" s="54" t="s">
        <v>32</v>
      </c>
      <c r="C68" s="54" t="s">
        <v>56</v>
      </c>
      <c r="D68" s="10">
        <v>1</v>
      </c>
      <c r="E68" s="35" t="s">
        <v>81</v>
      </c>
      <c r="F68" s="6">
        <v>5</v>
      </c>
      <c r="G68" s="65">
        <v>97</v>
      </c>
      <c r="H68" s="5">
        <f>I68+J68</f>
        <v>167371.14000000001</v>
      </c>
      <c r="I68" s="5">
        <v>162350</v>
      </c>
      <c r="J68" s="5">
        <v>5021.1400000000003</v>
      </c>
      <c r="K68" s="2" t="s">
        <v>59</v>
      </c>
    </row>
    <row r="69" spans="1:11" s="11" customFormat="1" ht="56.25" x14ac:dyDescent="0.3">
      <c r="A69" s="10">
        <v>2</v>
      </c>
      <c r="B69" s="55"/>
      <c r="C69" s="55"/>
      <c r="D69" s="10">
        <v>2</v>
      </c>
      <c r="E69" s="36" t="s">
        <v>118</v>
      </c>
      <c r="F69" s="6">
        <v>5</v>
      </c>
      <c r="G69" s="66"/>
      <c r="H69" s="5">
        <f>I69+J69</f>
        <v>150000</v>
      </c>
      <c r="I69" s="5">
        <v>145500</v>
      </c>
      <c r="J69" s="5">
        <v>4500</v>
      </c>
      <c r="K69" s="2" t="s">
        <v>58</v>
      </c>
    </row>
    <row r="70" spans="1:11" s="11" customFormat="1" ht="56.25" x14ac:dyDescent="0.3">
      <c r="A70" s="10">
        <v>3</v>
      </c>
      <c r="B70" s="73"/>
      <c r="C70" s="73"/>
      <c r="D70" s="10">
        <v>3</v>
      </c>
      <c r="E70" s="37" t="s">
        <v>82</v>
      </c>
      <c r="F70" s="6">
        <v>3</v>
      </c>
      <c r="G70" s="70"/>
      <c r="H70" s="5">
        <f>I70+J70</f>
        <v>95000</v>
      </c>
      <c r="I70" s="5">
        <v>92150</v>
      </c>
      <c r="J70" s="5">
        <v>2850</v>
      </c>
      <c r="K70" s="34" t="s">
        <v>80</v>
      </c>
    </row>
    <row r="71" spans="1:11" s="11" customFormat="1" ht="18.75" x14ac:dyDescent="0.3">
      <c r="A71" s="7"/>
      <c r="B71" s="16" t="s">
        <v>1</v>
      </c>
      <c r="C71" s="7"/>
      <c r="D71" s="9">
        <v>3</v>
      </c>
      <c r="E71" s="7"/>
      <c r="F71" s="5"/>
      <c r="G71" s="5"/>
      <c r="H71" s="5">
        <f>SUM(H68:H70)</f>
        <v>412371.14</v>
      </c>
      <c r="I71" s="5">
        <f>SUM(I68:I70)</f>
        <v>400000</v>
      </c>
      <c r="J71" s="5">
        <f>SUM(J68:J70)</f>
        <v>12371.14</v>
      </c>
      <c r="K71" s="13"/>
    </row>
    <row r="72" spans="1:11" s="48" customFormat="1" ht="18" customHeight="1" x14ac:dyDescent="0.3">
      <c r="A72" s="47"/>
      <c r="B72" s="50" t="s">
        <v>47</v>
      </c>
      <c r="C72" s="51"/>
      <c r="D72" s="52"/>
      <c r="E72" s="46"/>
      <c r="F72" s="53"/>
      <c r="G72" s="46"/>
      <c r="H72" s="46"/>
      <c r="I72" s="46"/>
      <c r="J72" s="46"/>
      <c r="K72" s="49"/>
    </row>
    <row r="73" spans="1:11" s="11" customFormat="1" ht="75" customHeight="1" x14ac:dyDescent="0.3">
      <c r="A73" s="10">
        <v>1</v>
      </c>
      <c r="B73" s="54" t="s">
        <v>32</v>
      </c>
      <c r="C73" s="54" t="s">
        <v>68</v>
      </c>
      <c r="D73" s="10">
        <v>1</v>
      </c>
      <c r="E73" s="20" t="s">
        <v>101</v>
      </c>
      <c r="F73" s="6">
        <v>13</v>
      </c>
      <c r="G73" s="65">
        <v>99</v>
      </c>
      <c r="H73" s="5">
        <f>SUM(I73:J73)</f>
        <v>354041</v>
      </c>
      <c r="I73" s="5">
        <v>350500.07</v>
      </c>
      <c r="J73" s="5">
        <v>3540.93</v>
      </c>
      <c r="K73" s="2" t="s">
        <v>114</v>
      </c>
    </row>
    <row r="74" spans="1:11" s="11" customFormat="1" ht="77.25" customHeight="1" x14ac:dyDescent="0.3">
      <c r="A74" s="10">
        <v>2</v>
      </c>
      <c r="B74" s="55"/>
      <c r="C74" s="55"/>
      <c r="D74" s="10">
        <v>2</v>
      </c>
      <c r="E74" s="20" t="s">
        <v>100</v>
      </c>
      <c r="F74" s="6">
        <v>13</v>
      </c>
      <c r="G74" s="66"/>
      <c r="H74" s="5">
        <f>SUM(I74:J74)</f>
        <v>50000</v>
      </c>
      <c r="I74" s="5">
        <v>49499.93</v>
      </c>
      <c r="J74" s="5">
        <v>500.07</v>
      </c>
      <c r="K74" s="2" t="s">
        <v>114</v>
      </c>
    </row>
    <row r="75" spans="1:11" s="11" customFormat="1" ht="18.75" x14ac:dyDescent="0.3">
      <c r="A75" s="10"/>
      <c r="B75" s="16" t="s">
        <v>1</v>
      </c>
      <c r="C75" s="7"/>
      <c r="D75" s="12">
        <v>2</v>
      </c>
      <c r="E75" s="7"/>
      <c r="F75" s="6"/>
      <c r="G75" s="7"/>
      <c r="H75" s="5">
        <f>H74+H73</f>
        <v>404041</v>
      </c>
      <c r="I75" s="5">
        <f>I74+I73</f>
        <v>400000</v>
      </c>
      <c r="J75" s="5">
        <f>J74+J73</f>
        <v>4041</v>
      </c>
      <c r="K75" s="13"/>
    </row>
    <row r="76" spans="1:11" s="11" customFormat="1" ht="18.75" x14ac:dyDescent="0.3">
      <c r="A76" s="10"/>
      <c r="B76" s="63" t="s">
        <v>15</v>
      </c>
      <c r="C76" s="64"/>
      <c r="D76" s="12">
        <f>D20+D25+D28+D32+D36++D42+D45+D49+D52+D56+D60+D63+D66+D71+D75</f>
        <v>30</v>
      </c>
      <c r="E76" s="10" t="s">
        <v>3</v>
      </c>
      <c r="F76" s="6" t="s">
        <v>3</v>
      </c>
      <c r="G76" s="10" t="s">
        <v>3</v>
      </c>
      <c r="H76" s="17">
        <f>H20+H25+H28+H32+H36++H42+H45+H49+H52+H56+H60+H63+H66+H71+H75</f>
        <v>11981064.969998401</v>
      </c>
      <c r="I76" s="17">
        <f>I20+I25+I28+I32+I36++I42+I45+I49+I52+I56+I60+I63+I66+I71+I75</f>
        <v>11247100</v>
      </c>
      <c r="J76" s="17">
        <f>J20+J25+J28+J32+J36++J42+J45+J49+J52+J56+J60+J63+J66+J71+J75</f>
        <v>733964.96999840124</v>
      </c>
      <c r="K76" s="10" t="s">
        <v>3</v>
      </c>
    </row>
    <row r="77" spans="1:11" s="11" customFormat="1" ht="18.75" x14ac:dyDescent="0.3">
      <c r="A77" s="7"/>
      <c r="B77" s="63" t="s">
        <v>2</v>
      </c>
      <c r="C77" s="64"/>
      <c r="D77" s="12">
        <f>D76+D16</f>
        <v>37</v>
      </c>
      <c r="E77" s="10" t="s">
        <v>3</v>
      </c>
      <c r="F77" s="6" t="s">
        <v>3</v>
      </c>
      <c r="G77" s="10" t="s">
        <v>3</v>
      </c>
      <c r="H77" s="17">
        <f>H76+H16</f>
        <v>23080764.969998401</v>
      </c>
      <c r="I77" s="17">
        <f>I76+I16</f>
        <v>21680800</v>
      </c>
      <c r="J77" s="17">
        <f>J76+J16</f>
        <v>1399964.9699984011</v>
      </c>
      <c r="K77" s="10" t="s">
        <v>3</v>
      </c>
    </row>
    <row r="78" spans="1:11" ht="18.75" customHeight="1" x14ac:dyDescent="0.2"/>
    <row r="79" spans="1:11" ht="18.75" customHeight="1" x14ac:dyDescent="0.25">
      <c r="A79" s="72" t="s">
        <v>7</v>
      </c>
      <c r="B79" s="72"/>
      <c r="C79" s="72"/>
      <c r="D79" s="72"/>
      <c r="E79" s="72"/>
      <c r="F79" s="72"/>
      <c r="G79" s="72"/>
      <c r="H79" s="72"/>
      <c r="I79" s="72"/>
      <c r="J79" s="72"/>
      <c r="K79" s="72"/>
    </row>
    <row r="80" spans="1:11" ht="38.25" customHeight="1" x14ac:dyDescent="0.2">
      <c r="A80" s="59" t="s">
        <v>18</v>
      </c>
      <c r="B80" s="59"/>
      <c r="C80" s="59"/>
      <c r="D80" s="59"/>
      <c r="E80" s="59"/>
      <c r="F80" s="59"/>
      <c r="G80" s="59"/>
      <c r="H80" s="59"/>
      <c r="I80" s="59"/>
      <c r="J80" s="59"/>
      <c r="K80" s="59"/>
    </row>
    <row r="81" spans="1:11" ht="20.25" customHeight="1" x14ac:dyDescent="0.2">
      <c r="A81" s="59" t="s">
        <v>19</v>
      </c>
      <c r="B81" s="59"/>
      <c r="C81" s="59"/>
      <c r="D81" s="59"/>
      <c r="E81" s="59"/>
      <c r="F81" s="59"/>
      <c r="G81" s="59"/>
      <c r="H81" s="59"/>
      <c r="I81" s="59"/>
      <c r="J81" s="59"/>
      <c r="K81" s="59"/>
    </row>
    <row r="82" spans="1:11" ht="35.25" customHeight="1" x14ac:dyDescent="0.2">
      <c r="A82" s="59" t="s">
        <v>20</v>
      </c>
      <c r="B82" s="59"/>
      <c r="C82" s="59"/>
      <c r="D82" s="59"/>
      <c r="E82" s="59"/>
      <c r="F82" s="59"/>
      <c r="G82" s="59"/>
      <c r="H82" s="59"/>
      <c r="I82" s="59"/>
      <c r="J82" s="59"/>
      <c r="K82" s="59"/>
    </row>
    <row r="83" spans="1:11" ht="18.75" customHeight="1" x14ac:dyDescent="0.2">
      <c r="A83" s="59" t="s">
        <v>16</v>
      </c>
      <c r="B83" s="59"/>
      <c r="C83" s="59"/>
      <c r="D83" s="59"/>
      <c r="E83" s="59"/>
      <c r="F83" s="59"/>
      <c r="G83" s="59"/>
      <c r="H83" s="59"/>
      <c r="I83" s="59"/>
      <c r="J83" s="59"/>
      <c r="K83" s="59"/>
    </row>
    <row r="84" spans="1:11" ht="50.25" customHeight="1" x14ac:dyDescent="0.2">
      <c r="A84" s="59" t="s">
        <v>21</v>
      </c>
      <c r="B84" s="59"/>
      <c r="C84" s="59"/>
      <c r="D84" s="59"/>
      <c r="E84" s="59"/>
      <c r="F84" s="59"/>
      <c r="G84" s="59"/>
      <c r="H84" s="59"/>
      <c r="I84" s="59"/>
      <c r="J84" s="59"/>
      <c r="K84" s="59"/>
    </row>
    <row r="85" spans="1:11" ht="18" customHeight="1" x14ac:dyDescent="0.2">
      <c r="A85" s="59" t="s">
        <v>22</v>
      </c>
      <c r="B85" s="59"/>
      <c r="C85" s="59"/>
      <c r="D85" s="59"/>
      <c r="E85" s="59"/>
      <c r="F85" s="59"/>
      <c r="G85" s="59"/>
      <c r="H85" s="59"/>
      <c r="I85" s="59"/>
      <c r="J85" s="59"/>
      <c r="K85" s="59"/>
    </row>
    <row r="86" spans="1:11" ht="19.5" customHeight="1" x14ac:dyDescent="0.2">
      <c r="A86" s="59" t="s">
        <v>23</v>
      </c>
      <c r="B86" s="59"/>
      <c r="C86" s="59"/>
      <c r="D86" s="59"/>
      <c r="E86" s="59"/>
      <c r="F86" s="59"/>
      <c r="G86" s="59"/>
      <c r="H86" s="59"/>
      <c r="I86" s="59"/>
      <c r="J86" s="59"/>
      <c r="K86" s="59"/>
    </row>
    <row r="87" spans="1:11" ht="65.25" customHeight="1" x14ac:dyDescent="0.2">
      <c r="A87" s="59" t="s">
        <v>24</v>
      </c>
      <c r="B87" s="59"/>
      <c r="C87" s="59"/>
      <c r="D87" s="59"/>
      <c r="E87" s="59"/>
      <c r="F87" s="59"/>
      <c r="G87" s="59"/>
      <c r="H87" s="59"/>
      <c r="I87" s="59"/>
      <c r="J87" s="59"/>
      <c r="K87" s="59"/>
    </row>
    <row r="88" spans="1:11" ht="16.5" customHeight="1" x14ac:dyDescent="0.2">
      <c r="A88" s="59" t="s">
        <v>25</v>
      </c>
      <c r="B88" s="59"/>
      <c r="C88" s="59"/>
      <c r="D88" s="59"/>
      <c r="E88" s="59"/>
      <c r="F88" s="59"/>
      <c r="G88" s="59"/>
      <c r="H88" s="59"/>
      <c r="I88" s="59"/>
      <c r="J88" s="59"/>
      <c r="K88" s="59"/>
    </row>
    <row r="89" spans="1:11" ht="16.5" customHeight="1" x14ac:dyDescent="0.2">
      <c r="A89" s="59" t="s">
        <v>26</v>
      </c>
      <c r="B89" s="59"/>
      <c r="C89" s="59"/>
      <c r="D89" s="59"/>
      <c r="E89" s="59"/>
      <c r="F89" s="59"/>
      <c r="G89" s="59"/>
      <c r="H89" s="59"/>
      <c r="I89" s="59"/>
      <c r="J89" s="59"/>
      <c r="K89" s="59"/>
    </row>
    <row r="90" spans="1:11" ht="16.5" customHeight="1" x14ac:dyDescent="0.2">
      <c r="A90" s="59" t="s">
        <v>27</v>
      </c>
      <c r="B90" s="59"/>
      <c r="C90" s="59"/>
      <c r="D90" s="59"/>
      <c r="E90" s="59"/>
      <c r="F90" s="59"/>
      <c r="G90" s="59"/>
      <c r="H90" s="59"/>
      <c r="I90" s="59"/>
      <c r="J90" s="59"/>
      <c r="K90" s="59"/>
    </row>
    <row r="91" spans="1:11" ht="48.75" customHeight="1" x14ac:dyDescent="0.2">
      <c r="A91" s="59" t="s">
        <v>28</v>
      </c>
      <c r="B91" s="59"/>
      <c r="C91" s="59"/>
      <c r="D91" s="59"/>
      <c r="E91" s="59"/>
      <c r="F91" s="59"/>
      <c r="G91" s="59"/>
      <c r="H91" s="59"/>
      <c r="I91" s="59"/>
      <c r="J91" s="59"/>
      <c r="K91" s="59"/>
    </row>
    <row r="92" spans="1:11" ht="19.5" customHeight="1" x14ac:dyDescent="0.2">
      <c r="A92" s="59" t="s">
        <v>29</v>
      </c>
      <c r="B92" s="59"/>
      <c r="C92" s="59"/>
      <c r="D92" s="59"/>
      <c r="E92" s="59"/>
      <c r="F92" s="59"/>
      <c r="G92" s="59"/>
      <c r="H92" s="59"/>
      <c r="I92" s="59"/>
      <c r="J92" s="59"/>
      <c r="K92" s="59"/>
    </row>
    <row r="93" spans="1:11" ht="18.75" customHeight="1" x14ac:dyDescent="0.2">
      <c r="A93" s="59" t="s">
        <v>30</v>
      </c>
      <c r="B93" s="59"/>
      <c r="C93" s="59"/>
      <c r="D93" s="59"/>
      <c r="E93" s="59"/>
      <c r="F93" s="59"/>
      <c r="G93" s="59"/>
      <c r="H93" s="59"/>
      <c r="I93" s="59"/>
      <c r="J93" s="59"/>
      <c r="K93" s="59"/>
    </row>
    <row r="94" spans="1:11" ht="63.75" customHeight="1" x14ac:dyDescent="0.2">
      <c r="A94" s="59" t="s">
        <v>31</v>
      </c>
      <c r="B94" s="59"/>
      <c r="C94" s="59"/>
      <c r="D94" s="59"/>
      <c r="E94" s="59"/>
      <c r="F94" s="59"/>
      <c r="G94" s="59"/>
      <c r="H94" s="59"/>
      <c r="I94" s="59"/>
      <c r="J94" s="59"/>
      <c r="K94" s="59"/>
    </row>
  </sheetData>
  <mergeCells count="66">
    <mergeCell ref="G68:G70"/>
    <mergeCell ref="B22:B24"/>
    <mergeCell ref="C22:C24"/>
    <mergeCell ref="G22:G24"/>
    <mergeCell ref="B54:B55"/>
    <mergeCell ref="C54:C55"/>
    <mergeCell ref="G54:G55"/>
    <mergeCell ref="C47:C48"/>
    <mergeCell ref="B30:B31"/>
    <mergeCell ref="C30:C31"/>
    <mergeCell ref="G58:G59"/>
    <mergeCell ref="C73:C74"/>
    <mergeCell ref="C58:C59"/>
    <mergeCell ref="C68:C70"/>
    <mergeCell ref="B38:B41"/>
    <mergeCell ref="B34:B35"/>
    <mergeCell ref="C34:C35"/>
    <mergeCell ref="C38:C41"/>
    <mergeCell ref="B73:B74"/>
    <mergeCell ref="B47:B48"/>
    <mergeCell ref="B58:B59"/>
    <mergeCell ref="B68:B70"/>
    <mergeCell ref="H1:K1"/>
    <mergeCell ref="B76:C76"/>
    <mergeCell ref="A94:K94"/>
    <mergeCell ref="A79:K79"/>
    <mergeCell ref="A89:K89"/>
    <mergeCell ref="A90:K90"/>
    <mergeCell ref="A91:K91"/>
    <mergeCell ref="A92:K92"/>
    <mergeCell ref="A93:K93"/>
    <mergeCell ref="A84:K84"/>
    <mergeCell ref="A85:K85"/>
    <mergeCell ref="A86:K86"/>
    <mergeCell ref="A87:K87"/>
    <mergeCell ref="A88:K88"/>
    <mergeCell ref="A80:K80"/>
    <mergeCell ref="A82:K82"/>
    <mergeCell ref="A81:K81"/>
    <mergeCell ref="A83:K83"/>
    <mergeCell ref="K6:K7"/>
    <mergeCell ref="A4:K4"/>
    <mergeCell ref="B77:C77"/>
    <mergeCell ref="C9:C15"/>
    <mergeCell ref="G9:G15"/>
    <mergeCell ref="G73:G74"/>
    <mergeCell ref="C18:C19"/>
    <mergeCell ref="B61:J61"/>
    <mergeCell ref="G18:G19"/>
    <mergeCell ref="G30:G31"/>
    <mergeCell ref="G34:G35"/>
    <mergeCell ref="G38:G41"/>
    <mergeCell ref="G47:G48"/>
    <mergeCell ref="B9:B15"/>
    <mergeCell ref="B18:B19"/>
    <mergeCell ref="A2:K2"/>
    <mergeCell ref="A6:A7"/>
    <mergeCell ref="B6:B7"/>
    <mergeCell ref="H6:H7"/>
    <mergeCell ref="I6:J6"/>
    <mergeCell ref="B3:J3"/>
    <mergeCell ref="E6:E7"/>
    <mergeCell ref="C6:C7"/>
    <mergeCell ref="D6:D7"/>
    <mergeCell ref="F6:F7"/>
    <mergeCell ref="G6:G7"/>
  </mergeCells>
  <phoneticPr fontId="21" type="noConversion"/>
  <printOptions horizontalCentered="1"/>
  <pageMargins left="0.23622047244094491" right="0.19685039370078741" top="0.23622047244094491" bottom="0.31496062992125984" header="0" footer="0"/>
  <pageSetup paperSize="9" scale="47" orientation="portrait" r:id="rId1"/>
  <headerFooter alignWithMargins="0"/>
  <rowBreaks count="3" manualBreakCount="3">
    <brk id="16" max="10" man="1"/>
    <brk id="45" max="10" man="1"/>
    <brk id="7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Перечень</vt:lpstr>
      <vt:lpstr>Перечень!Область_печати</vt:lpstr>
    </vt:vector>
  </TitlesOfParts>
  <Company>Administration of Irkutsk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o.beljavskaja</dc:creator>
  <cp:lastModifiedBy>Ксения Евгеньевна Розмышлева</cp:lastModifiedBy>
  <cp:lastPrinted>2026-04-08T06:09:27Z</cp:lastPrinted>
  <dcterms:created xsi:type="dcterms:W3CDTF">2013-12-25T04:24:21Z</dcterms:created>
  <dcterms:modified xsi:type="dcterms:W3CDTF">2026-04-08T08:10:00Z</dcterms:modified>
</cp:coreProperties>
</file>